
<file path=[Content_Types].xml><?xml version="1.0" encoding="utf-8"?>
<Types xmlns="http://schemas.openxmlformats.org/package/2006/content-types">
  <Default Extension="xml" ContentType="application/xml"/>
  <Default Extension="wmf" ContentType="image/x-wmf"/>
  <Default Extension="png" ContentType="image/png"/>
  <Default Extension="jpeg" ContentType="image/jpeg"/>
  <Default Extension="rels" ContentType="application/vnd.openxmlformats-package.relationships+xml"/>
  <Default Extension="bin" ContentType="application/vnd.openxmlformats-officedocument.oleObject"/>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xl/worksheets/sheet9.xml" ContentType="application/vnd.openxmlformats-officedocument.spreadsheetml.worksheet+xml"/>
  <Override PartName="/xl/theme/theme1.xml" ContentType="application/vnd.openxmlformats-officedocument.theme+xml"/>
  <Override PartName="/xl/worksheets/sheet8.xml" ContentType="application/vnd.openxmlformats-officedocument.spreadsheetml.worksheet+xml"/>
  <Override PartName="/xl/sharedStrings.xml" ContentType="application/vnd.openxmlformats-officedocument.spreadsheetml.sharedStrings+xml"/>
  <Override PartName="/xl/worksheets/sheet4.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docProps/core.xml" ContentType="application/vnd.openxmlformats-package.core-properties+xml"/>
</Types>
</file>

<file path=_rels/.rels><?xml version="1.0" encoding="UTF-8" standalone="yes"?><Relationships xmlns="http://schemas.openxmlformats.org/package/2006/relationships"><Relationship  Id="rId2" Type="http://schemas.openxmlformats.org/package/2006/relationships/metadata/core-properties" Target="docProps/core.xml"/><Relationship  Id="rId3" Type="http://schemas.openxmlformats.org/officeDocument/2006/relationships/officeDocument" Target="xl/workbook.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hidePivotFieldList="0"/>
  <workbookProtection lockStructure="0" lockWindows="0" workbookPassword="0000"/>
  <bookViews>
    <workbookView xWindow="360" yWindow="15" windowWidth="20955" windowHeight="9720" activeTab="6"/>
  </bookViews>
  <sheets>
    <sheet name="Z01 收入支出决算总表(公开01表)" sheetId="1" state="visible" r:id="rId1"/>
    <sheet name="Z03 收入决算表(公开02表)" sheetId="2" state="visible" r:id="rId2"/>
    <sheet name="Z04 支出决算表(公开03表)" sheetId="3" state="visible" r:id="rId3"/>
    <sheet name="Z01_1 财政拨款收入支出决算表(公开04表)" sheetId="4" state="visible" r:id="rId4"/>
    <sheet name="Z07 一般公共预算财政拨款收入支出决算表(公开05表" sheetId="5" state="visible" r:id="rId5"/>
    <sheet name="Z08_1 一般公共预算财政拨款基本支出决算明细表(公开06表" sheetId="6" state="visible" r:id="rId6"/>
    <sheet name="Z09 政府性基金预算财政拨款收入支出决算表(公开07表）" sheetId="7" state="visible" r:id="rId7"/>
    <sheet name="g07一般公共预算财政拨款“三公”经费支出决算表（公开08表）" sheetId="8" state="visible" r:id="rId8"/>
    <sheet name="Z11 国有资本经营预算财政拨款收入支出决算表(公开09表）" sheetId="9" state="visible" r:id="rId9"/>
  </sheets>
  <definedNames>
    <definedName name="_xlnm.Print_Area" localSheetId="7">g07一般公共预算财政拨款“三公”经费支出决算表（公开08表）!$A$1:$L$9</definedName>
  </definedNames>
  <calcPr/>
</workbook>
</file>

<file path=xl/sharedStrings.xml><?xml version="1.0" encoding="utf-8"?>
<sst xmlns="http://schemas.openxmlformats.org/spreadsheetml/2006/main" count="395" uniqueCount="395">
  <si>
    <t>收入支出决算总表</t>
  </si>
  <si>
    <t>收入支出决算批复表</t>
  </si>
  <si>
    <t>公开01表</t>
  </si>
  <si>
    <t>部门：凯里市市场监督管理局</t>
  </si>
  <si>
    <t>金额单位：万元</t>
  </si>
  <si>
    <t>收入</t>
  </si>
  <si>
    <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</si>
  <si>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</si>
  <si>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</si>
  <si>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</si>
  <si>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</si>
  <si>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</si>
  <si>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</si>
  <si>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</si>
  <si>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</si>
  <si>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</si>
  <si>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</si>
  <si>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</si>
  <si>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</si>
  <si>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</si>
  <si>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</si>
  <si>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</si>
  <si>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</si>
  <si>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</si>
  <si>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</si>
  <si>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</si>
  <si>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</si>
  <si>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</si>
  <si>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</si>
  <si>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</si>
  <si>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</si>
  <si>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</si>
  <si>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</si>
  <si>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</si>
  <si>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</si>
  <si>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</si>
  <si>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</si>
  <si>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</si>
  <si>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</si>
  <si>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</si>
  <si>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</si>
  <si>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</si>
  <si>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</si>
  <si>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</si>
  <si>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</si>
  <si>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</si>
  <si>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</si>
  <si>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</si>
  <si>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</si>
  <si>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</si>
  <si>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</si>
  <si>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</si>
  <si>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</si>
  <si>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</si>
  <si>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</si>
  <si>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</si>
  <si>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</si>
  <si>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</si>
  <si>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</si>
  <si>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</si>
  <si>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</si>
  <si>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</si>
  <si>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</si>
  <si>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</si>
  <si>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</si>
  <si>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</si>
  <si>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</si>
  <si>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</si>
  <si>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</si>
  <si>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</si>
  <si>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</si>
  <si>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</si>
  <si>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</si>
  <si>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</si>
  <si>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</si>
  <si>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</si>
  <si>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</si>
  <si>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</si>
  <si>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</si>
  <si>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</si>
  <si>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</si>
  <si>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</si>
  <si>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</si>
  <si>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</si>
  <si>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</si>
  <si>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</si>
  <si>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</si>
  <si>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</si>
  <si>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</si>
  <si>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</si>
  <si>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</si>
  <si>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</si>
  <si>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</si>
  <si>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</si>
  <si>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</si>
  <si>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</si>
  <si>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</si>
  <si>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</si>
  <si>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</si>
  <si>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</si>
  <si>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</si>
  <si>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</si>
  <si>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</si>
  <si>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</si>
  <si>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</si>
  <si>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</si>
  <si>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</si>
  <si>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</si>
  <si>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</si>
  <si>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</si>
  <si>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</si>
  <si>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</si>
  <si>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</si>
  <si>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</si>
  <si>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</si>
  <si>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</si>
  <si>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</si>
  <si>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</si>
  <si>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 xml:space="preserve">— 1 —</t>
  </si>
  <si>
    <t>收入决算表</t>
  </si>
  <si>
    <t>收入决算批复表</t>
  </si>
  <si>
    <t>公开02表</t>
  </si>
  <si>
    <t>部门：</t>
  </si>
  <si>
    <t>凯里市市场监督管理局</t>
  </si>
  <si>
    <t>科目编码</t>
  </si>
  <si>
    <t>科目名称</t>
  </si>
  <si>
    <t>财政拨款收入</t>
  </si>
  <si>
    <t>上级补助收入</t>
  </si>
  <si>
    <t>事业收入</t>
  </si>
  <si>
    <t>经营收入</t>
  </si>
  <si>
    <t>附属单位上缴收入</t>
  </si>
  <si>
    <t>其他收入</t>
  </si>
  <si>
    <t>支出功能分类</t>
  </si>
  <si>
    <t>小计</t>
  </si>
  <si>
    <t>类</t>
  </si>
  <si>
    <t>款</t>
  </si>
  <si>
    <t>项</t>
  </si>
  <si>
    <t>合计</t>
  </si>
  <si>
    <t>一般公共服务支出</t>
  </si>
  <si>
    <t>市场监督管理事务</t>
  </si>
  <si>
    <t xml:space="preserve">  行政运行</t>
  </si>
  <si>
    <t xml:space="preserve">  药品事务</t>
  </si>
  <si>
    <t>社会保障和就业支出</t>
  </si>
  <si>
    <t>行政事业单位养老支出</t>
  </si>
  <si>
    <t xml:space="preserve">  机关事业单位基本养老保险缴费支出</t>
  </si>
  <si>
    <t xml:space="preserve">  机关事业单位职业年金缴费支出</t>
  </si>
  <si>
    <t>卫生健康支出</t>
  </si>
  <si>
    <t>行政事业单位医疗</t>
  </si>
  <si>
    <t xml:space="preserve">  行政单位医疗</t>
  </si>
  <si>
    <t>农林水支出</t>
  </si>
  <si>
    <t>扶贫</t>
  </si>
  <si>
    <t xml:space="preserve">  其他扶贫支出</t>
  </si>
  <si>
    <t>灾害防治及应急管理支出</t>
  </si>
  <si>
    <t>应急管理事务</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</si>
  <si>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</si>
  <si>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</si>
  <si>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</si>
  <si>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</si>
  <si>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 xml:space="preserve">—2.%d —</t>
  </si>
  <si>
    <t>支出决算表</t>
  </si>
  <si>
    <t>支出决算批复表</t>
  </si>
  <si>
    <t>公开03表</t>
  </si>
  <si>
    <t>基本支出</t>
  </si>
  <si>
    <t>项目支出</t>
  </si>
  <si>
    <t>上缴上级支出</t>
  </si>
  <si>
    <t>经营支出</t>
  </si>
  <si>
    <t>对附属单位补助支出</t>
  </si>
  <si>
    <t xml:space="preserve">  其他市场监督管理事务</t>
  </si>
  <si>
    <t>注：1.本表依据《支出决算表》（财决04表）进行批复。</t>
  </si>
  <si>
    <t xml:space="preserve">— 3.%d —</t>
  </si>
  <si>
    <t>财政拨款收入支出决算表</t>
  </si>
  <si>
    <t>财政拨款收入支出决算批复表</t>
  </si>
  <si>
    <t>公开04表</t>
  </si>
  <si>
    <t xml:space="preserve">收     入</t>
  </si>
  <si>
    <t xml:space="preserve">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</si>
  <si>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</si>
  <si>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</si>
  <si>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</si>
  <si>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</si>
  <si>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</si>
  <si>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</si>
  <si>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</si>
  <si>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</si>
  <si>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</si>
  <si>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</si>
  <si>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</si>
  <si>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</si>
  <si>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</si>
  <si>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</si>
  <si>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 xml:space="preserve">— 4 —</t>
  </si>
  <si>
    <t>一般公共预算财政拨款收入支出决算表</t>
  </si>
  <si>
    <t>一般公共预算财政拨款收入支出决算批复表</t>
  </si>
  <si>
    <t>公开05表</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</si>
  <si>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</si>
  <si>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</si>
  <si>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</si>
  <si>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</si>
  <si>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</si>
  <si>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</si>
  <si>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</si>
  <si>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</si>
  <si>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</si>
  <si>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 xml:space="preserve">— 5.%d —</t>
  </si>
  <si>
    <t>一般公共预算财政拨款基本支出决算明细表</t>
  </si>
  <si>
    <t>一般公共预算财政拨款基本支出决算明细批复表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</si>
  <si>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</si>
  <si>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</si>
  <si>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</si>
  <si>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</si>
  <si>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</si>
  <si>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</si>
  <si>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</si>
  <si>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</si>
  <si>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</si>
  <si>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</si>
  <si>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</si>
  <si>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</si>
  <si>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</si>
  <si>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</si>
  <si>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</si>
  <si>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</si>
  <si>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</si>
  <si>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</si>
  <si>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</si>
  <si>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</si>
  <si>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</si>
  <si>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</si>
  <si>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</si>
  <si>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</si>
  <si>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</si>
  <si>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</si>
  <si>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</si>
  <si>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</si>
  <si>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</si>
  <si>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</si>
  <si>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</si>
  <si>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</si>
  <si>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</si>
  <si>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</si>
  <si>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</si>
  <si>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</si>
  <si>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</si>
  <si>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</si>
  <si>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</si>
  <si>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</si>
  <si>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</si>
  <si>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</si>
  <si>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</si>
  <si>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</si>
  <si>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</si>
  <si>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</si>
  <si>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</si>
  <si>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</si>
  <si>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</si>
  <si>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</si>
  <si>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</si>
  <si>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</si>
  <si>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</si>
  <si>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</si>
  <si>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</si>
  <si>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</si>
  <si>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</si>
  <si>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</si>
  <si>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</si>
  <si>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</si>
  <si>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</si>
  <si>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</si>
  <si>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</si>
  <si>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</si>
  <si>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</si>
  <si>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</si>
  <si>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</si>
  <si>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</si>
  <si>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</si>
  <si>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</si>
  <si>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</si>
  <si>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</si>
  <si>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</si>
  <si>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</si>
  <si>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</si>
  <si>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</si>
  <si>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</si>
  <si>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</si>
  <si>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</si>
  <si>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</si>
  <si>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</si>
  <si>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</si>
  <si>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</si>
  <si>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</si>
  <si>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</si>
  <si>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</si>
  <si>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</si>
  <si>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</si>
  <si>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</si>
  <si>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</si>
  <si>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</si>
  <si>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</si>
  <si>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</si>
  <si>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</si>
  <si>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</si>
  <si>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</si>
  <si>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</si>
  <si>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</si>
  <si>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</si>
  <si>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</si>
  <si>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</si>
  <si>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</si>
  <si>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</si>
  <si>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</si>
  <si>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</si>
  <si>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</si>
  <si>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</si>
  <si>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</si>
  <si>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</si>
  <si>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</si>
  <si>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</si>
  <si>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</si>
  <si>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</si>
  <si>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</si>
  <si>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</si>
  <si>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</si>
  <si>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</si>
  <si>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</si>
  <si>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</si>
  <si>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</si>
  <si>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</si>
  <si>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</si>
  <si>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</si>
  <si>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</si>
  <si>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</si>
  <si>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</si>
  <si>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</si>
  <si>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</si>
  <si>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</si>
  <si>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</si>
  <si>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</si>
  <si>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</si>
  <si>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</si>
  <si>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</si>
  <si>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39906</t>
  </si>
  <si>
    <t xml:space="preserve">  赠与</t>
  </si>
  <si>
    <t>30308</t>
  </si>
  <si>
    <t xml:space="preserve">  助学金</t>
  </si>
  <si>
    <t>30228</t>
  </si>
  <si>
    <t xml:space="preserve">  工会经费</t>
  </si>
  <si>
    <t>39907</t>
  </si>
  <si>
    <t xml:space="preserve">  国家赔偿费用支出</t>
  </si>
  <si>
    <t>30309</t>
  </si>
  <si>
    <t xml:space="preserve">  奖励金</t>
  </si>
  <si>
    <t>30229</t>
  </si>
  <si>
    <t xml:space="preserve">  福利费</t>
  </si>
  <si>
    <t>39908</t>
  </si>
  <si>
    <t xml:space="preserve">  对民间非营利组织和群众性自治组织补贴</t>
  </si>
  <si>
    <t>30310</t>
  </si>
  <si>
    <t xml:space="preserve">  个人农业生产补贴</t>
  </si>
  <si>
    <t>30231</t>
  </si>
  <si>
    <t xml:space="preserve">  公务用车运行维护费</t>
  </si>
  <si>
    <t>39999</t>
  </si>
  <si>
    <t xml:space="preserve">  其他支出</t>
  </si>
  <si>
    <t>30311</t>
  </si>
  <si>
    <t xml:space="preserve">  代缴社会保险费</t>
  </si>
  <si>
    <t>30239</t>
  </si>
  <si>
    <t xml:space="preserve">  其他交通费用</t>
  </si>
  <si>
    <t>30399</t>
  </si>
  <si>
    <t xml:space="preserve">  其他对个人和家庭的补助</t>
  </si>
  <si>
    <t>30240</t>
  </si>
  <si>
    <t xml:space="preserve">  税金及附加费用</t>
  </si>
  <si>
    <t>30299</t>
  </si>
  <si>
    <t xml:space="preserve">  其他商品和服务支出</t>
  </si>
  <si>
    <t>人员经费合计</t>
  </si>
  <si>
    <t>公用经费合计</t>
  </si>
  <si>
    <t>注：1.本表依据《一般公共预算财政拨款基本支出决算明细表》（财决08-1表）进行批复。</t>
  </si>
  <si>
    <t xml:space="preserve">— 6 —</t>
  </si>
  <si>
    <t>政府性基金预算财政拨款收入支出决算表</t>
  </si>
  <si>
    <t>政府性基金预算财政拨款收入支出决算批复表</t>
  </si>
  <si>
    <t>公开07表</t>
  </si>
  <si>
    <t>注：1.本表依据《政府性基金预算财政拨款收入支出决算表》（财决09表）进行批复。</t>
  </si>
  <si>
    <t xml:space="preserve">— 7.%d —</t>
  </si>
  <si>
    <t>一般公共预算财政拨款“三公”经费支出决算表</t>
  </si>
  <si>
    <t>公开08表</t>
  </si>
  <si>
    <t>单位：万元</t>
  </si>
  <si>
    <t>预算数</t>
  </si>
  <si>
    <t>因公出国（境）费</t>
  </si>
  <si>
    <t>公务用车购置及运行费</t>
  </si>
  <si>
    <t>公务接待费</t>
  </si>
  <si>
    <t xml:space="preserve">公务用车
购置费</t>
  </si>
  <si>
    <t xml:space="preserve">公务用车
运行费</t>
  </si>
  <si>
    <t>注：本表反映部门本年度“三公”经费支出预决算情况。其中，预算数为“三公”经费全年预算数，反映按规定程序调整后的预算数；决算数是包括当年一般公共预算财政拨款和以前年度结转资金安排的实际支出。</t>
  </si>
  <si>
    <t>国有资本经营预算财政拨款收入支出决算表</t>
  </si>
  <si>
    <t>国有资本经营预算财政拨款收入支出决算批复表</t>
  </si>
  <si>
    <t>公开09表</t>
  </si>
  <si>
    <t>结转</t>
  </si>
  <si>
    <t>结余</t>
  </si>
  <si>
    <t>注：1.本表依据《国有资本经营预算财政拨款收入支出决算表》（财决11表）进行批复。</t>
  </si>
  <si>
    <t xml:space="preserve">— 8.%d —</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</si>
</sst>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4">
    <numFmt numFmtId="160" formatCode="_(\$* #,##0.00_);_(\$* \(#,##0.00\);_(\$* &quot;-&quot;??_);_(@_)"/>
    <numFmt numFmtId="161" formatCode="_(\$* #,##0_);_(\$* \(#,##0\);_(\$* &quot;-&quot;_);_(@_)"/>
    <numFmt numFmtId="162" formatCode="_(* #,##0.00_);_(* \(#,##0.00\);_(* &quot;-&quot;??_);_(@_)"/>
    <numFmt numFmtId="163" formatCode="0.00_ "/>
  </numFmts>
  <fonts count="31">
    <font>
      <sz val="10.000000"/>
      <color indexed="64"/>
      <name val="Arial"/>
    </font>
    <font>
      <sz val="11.000000"/>
      <color theme="1" tint="0"/>
      <name val="等线"/>
      <scheme val="minor"/>
    </font>
    <font>
      <sz val="11.000000"/>
      <color theme="0" tint="0"/>
      <name val="等线"/>
      <scheme val="minor"/>
    </font>
    <font>
      <b/>
      <sz val="18.000000"/>
      <color theme="3" tint="0"/>
      <name val="等线"/>
      <scheme val="minor"/>
    </font>
    <font>
      <b/>
      <sz val="15.000000"/>
      <color theme="3" tint="0"/>
      <name val="等线"/>
      <scheme val="minor"/>
    </font>
    <font>
      <b/>
      <sz val="13.000000"/>
      <color theme="3" tint="0"/>
      <name val="等线"/>
      <scheme val="minor"/>
    </font>
    <font>
      <b/>
      <sz val="11.000000"/>
      <color theme="3" tint="0"/>
      <name val="等线"/>
      <scheme val="minor"/>
    </font>
    <font>
      <sz val="11.000000"/>
      <color rgb="FF9C0006"/>
      <name val="等线"/>
      <scheme val="minor"/>
    </font>
    <font>
      <sz val="12.000000"/>
      <name val="宋体"/>
    </font>
    <font>
      <u/>
      <sz val="11.000000"/>
      <color indexed="4"/>
      <name val="等线"/>
      <scheme val="minor"/>
    </font>
    <font>
      <sz val="11.000000"/>
      <color rgb="FF006100"/>
      <name val="等线"/>
      <scheme val="minor"/>
    </font>
    <font>
      <b/>
      <sz val="11.000000"/>
      <color theme="1" tint="0"/>
      <name val="等线"/>
      <scheme val="minor"/>
    </font>
    <font>
      <b/>
      <sz val="11.000000"/>
      <color rgb="FFFA7D00"/>
      <name val="等线"/>
      <scheme val="minor"/>
    </font>
    <font>
      <b/>
      <sz val="11.000000"/>
      <color indexed="65"/>
      <name val="等线"/>
      <scheme val="minor"/>
    </font>
    <font>
      <i/>
      <sz val="11.000000"/>
      <color rgb="FF7F7F7F"/>
      <name val="等线"/>
      <scheme val="minor"/>
    </font>
    <font>
      <sz val="11.000000"/>
      <color indexed="2"/>
      <name val="等线"/>
      <scheme val="minor"/>
    </font>
    <font>
      <sz val="11.000000"/>
      <color rgb="FFFA7D00"/>
      <name val="等线"/>
      <scheme val="minor"/>
    </font>
    <font>
      <sz val="11.000000"/>
      <color rgb="FF9C6500"/>
      <name val="等线"/>
      <scheme val="minor"/>
    </font>
    <font>
      <b/>
      <sz val="11.000000"/>
      <color rgb="FF3F3F3F"/>
      <name val="等线"/>
      <scheme val="minor"/>
    </font>
    <font>
      <sz val="11.000000"/>
      <color rgb="FF3F3F76"/>
      <name val="等线"/>
      <scheme val="minor"/>
    </font>
    <font>
      <u/>
      <sz val="11.000000"/>
      <color indexed="20"/>
      <name val="等线"/>
      <scheme val="minor"/>
    </font>
    <font>
      <sz val="11.000000"/>
      <color indexed="64"/>
      <name val="等线"/>
      <scheme val="minor"/>
    </font>
    <font>
      <sz val="15.000000"/>
      <color indexed="64"/>
      <name val="宋体"/>
    </font>
    <font>
      <sz val="10.000000"/>
      <color indexed="64"/>
      <name val="宋体"/>
    </font>
    <font>
      <sz val="11.000000"/>
      <color indexed="64"/>
      <name val="宋体"/>
    </font>
    <font>
      <b/>
      <sz val="11.000000"/>
      <color indexed="64"/>
      <name val="宋体"/>
    </font>
    <font>
      <sz val="9.000000"/>
      <color indexed="64"/>
      <name val="宋体"/>
    </font>
    <font>
      <sz val="16.000000"/>
      <name val="宋体"/>
    </font>
    <font>
      <sz val="16.000000"/>
      <name val="华文中宋"/>
    </font>
    <font>
      <sz val="10.000000"/>
      <name val="宋体"/>
    </font>
    <font>
      <sz val="11.000000"/>
      <name val="宋体"/>
    </font>
  </fonts>
  <fills count="35">
    <fill>
      <patternFill patternType="none"/>
    </fill>
    <fill>
      <patternFill patternType="gray125"/>
    </fill>
    <fill>
      <patternFill patternType="solid">
        <fgColor theme="4" tint="0.79998199999999997"/>
        <bgColor theme="4" tint="0.79998199999999997"/>
      </patternFill>
    </fill>
    <fill>
      <patternFill patternType="solid">
        <fgColor theme="5" tint="0.79998199999999997"/>
        <bgColor theme="5" tint="0.79998199999999997"/>
      </patternFill>
    </fill>
    <fill>
      <patternFill patternType="solid">
        <fgColor theme="6" tint="0.79998199999999997"/>
        <bgColor theme="6" tint="0.79998199999999997"/>
      </patternFill>
    </fill>
    <fill>
      <patternFill patternType="solid">
        <fgColor theme="7" tint="0.79998199999999997"/>
        <bgColor theme="7" tint="0.79998199999999997"/>
      </patternFill>
    </fill>
    <fill>
      <patternFill patternType="solid">
        <fgColor theme="8" tint="0.79998199999999997"/>
        <bgColor theme="8" tint="0.79998199999999997"/>
      </patternFill>
    </fill>
    <fill>
      <patternFill patternType="solid">
        <fgColor theme="9" tint="0.79998199999999997"/>
        <bgColor theme="9" tint="0.79998199999999997"/>
      </patternFill>
    </fill>
    <fill>
      <patternFill patternType="solid">
        <fgColor theme="4" tint="0.59999400000000003"/>
        <bgColor theme="4" tint="0.59999400000000003"/>
      </patternFill>
    </fill>
    <fill>
      <patternFill patternType="solid">
        <fgColor theme="5" tint="0.59999400000000003"/>
        <bgColor theme="5" tint="0.59999400000000003"/>
      </patternFill>
    </fill>
    <fill>
      <patternFill patternType="solid">
        <fgColor theme="6" tint="0.59999400000000003"/>
        <bgColor theme="6" tint="0.59999400000000003"/>
      </patternFill>
    </fill>
    <fill>
      <patternFill patternType="solid">
        <fgColor theme="7" tint="0.59999400000000003"/>
        <bgColor theme="7" tint="0.59999400000000003"/>
      </patternFill>
    </fill>
    <fill>
      <patternFill patternType="solid">
        <fgColor theme="8" tint="0.59999400000000003"/>
        <bgColor theme="8" tint="0.59999400000000003"/>
      </patternFill>
    </fill>
    <fill>
      <patternFill patternType="solid">
        <fgColor theme="9" tint="0.59999400000000003"/>
        <bgColor theme="9" tint="0.59999400000000003"/>
      </patternFill>
    </fill>
    <fill>
      <patternFill patternType="solid">
        <fgColor theme="4" tint="0.399976"/>
        <bgColor theme="4" tint="0.399976"/>
      </patternFill>
    </fill>
    <fill>
      <patternFill patternType="solid">
        <fgColor theme="5" tint="0.399976"/>
        <bgColor theme="5" tint="0.399976"/>
      </patternFill>
    </fill>
    <fill>
      <patternFill patternType="solid">
        <fgColor theme="6" tint="0.399976"/>
        <bgColor theme="6" tint="0.399976"/>
      </patternFill>
    </fill>
    <fill>
      <patternFill patternType="solid">
        <fgColor theme="7" tint="0.399976"/>
        <bgColor theme="7" tint="0.399976"/>
      </patternFill>
    </fill>
    <fill>
      <patternFill patternType="solid">
        <fgColor theme="8" tint="0.399976"/>
        <bgColor theme="8" tint="0.399976"/>
      </patternFill>
    </fill>
    <fill>
      <patternFill patternType="solid">
        <fgColor theme="9" tint="0.399976"/>
        <bgColor theme="9" tint="0.399976"/>
      </patternFill>
    </fill>
    <fill>
      <patternFill patternType="solid">
        <fgColor rgb="FFFFC7CE"/>
        <bgColor rgb="FFFFC7CE"/>
      </patternFill>
    </fill>
    <fill>
      <patternFill patternType="solid">
        <fgColor rgb="FFC6EFCE"/>
        <bgColor rgb="FFC6EFCE"/>
      </patternFill>
    </fill>
    <fill>
      <patternFill patternType="solid">
        <fgColor rgb="FFF2F2F2"/>
        <bgColor rgb="FFF2F2F2"/>
      </patternFill>
    </fill>
    <fill>
      <patternFill patternType="solid">
        <fgColor rgb="FFA5A5A5"/>
        <bgColor rgb="FFA5A5A5"/>
      </patternFill>
    </fill>
    <fill>
      <patternFill patternType="solid">
        <fgColor theme="4" tint="0"/>
        <bgColor theme="4" tint="0"/>
      </patternFill>
    </fill>
    <fill>
      <patternFill patternType="solid">
        <fgColor theme="5" tint="0"/>
        <bgColor theme="5" tint="0"/>
      </patternFill>
    </fill>
    <fill>
      <patternFill patternType="solid">
        <fgColor theme="6" tint="0"/>
        <bgColor theme="6" tint="0"/>
      </patternFill>
    </fill>
    <fill>
      <patternFill patternType="solid">
        <fgColor theme="7" tint="0"/>
        <bgColor theme="7" tint="0"/>
      </patternFill>
    </fill>
    <fill>
      <patternFill patternType="solid">
        <fgColor theme="8" tint="0"/>
        <bgColor theme="8" tint="0"/>
      </patternFill>
    </fill>
    <fill>
      <patternFill patternType="solid">
        <fgColor theme="9" tint="0"/>
        <bgColor theme="9" tint="0"/>
      </patternFill>
    </fill>
    <fill>
      <patternFill patternType="solid">
        <fgColor rgb="FFFFEB9C"/>
        <bgColor rgb="FFFFEB9C"/>
      </patternFill>
    </fill>
    <fill>
      <patternFill patternType="solid">
        <fgColor indexed="47"/>
        <bgColor indexed="47"/>
      </patternFill>
    </fill>
    <fill>
      <patternFill patternType="solid">
        <fgColor indexed="26"/>
        <bgColor indexed="26"/>
      </patternFill>
    </fill>
    <fill>
      <patternFill patternType="solid">
        <fgColor indexed="22"/>
        <bgColor indexed="65"/>
      </patternFill>
    </fill>
    <fill>
      <patternFill patternType="solid">
        <fgColor indexed="65"/>
        <bgColor indexed="65"/>
      </patternFill>
    </fill>
  </fills>
  <borders count="16">
    <border>
      <left style="none"/>
      <right style="none"/>
      <top style="none"/>
      <bottom style="none"/>
      <diagonal style="none"/>
    </border>
    <border>
      <left style="none"/>
      <right style="none"/>
      <top style="none"/>
      <bottom style="medium">
        <color theme="4" tint="0"/>
      </bottom>
      <diagonal style="none"/>
    </border>
    <border>
      <left style="none"/>
      <right style="none"/>
      <top style="none"/>
      <bottom style="medium">
        <color theme="4" tint="0.49998500000000001"/>
      </bottom>
      <diagonal style="none"/>
    </border>
    <border>
      <left style="none"/>
      <right style="none"/>
      <top style="thin">
        <color theme="4" tint="0"/>
      </top>
      <bottom style="double">
        <color theme="4" tint="0"/>
      </bottom>
      <diagonal style="none"/>
    </border>
    <border>
      <left style="thin">
        <color rgb="FF7F7F7F"/>
      </left>
      <right style="thin">
        <color rgb="FF7F7F7F"/>
      </right>
      <top style="thin">
        <color rgb="FF7F7F7F"/>
      </top>
      <bottom style="thin">
        <color rgb="FF7F7F7F"/>
      </bottom>
      <diagonal style="none"/>
    </border>
    <border>
      <left style="double">
        <color rgb="FF3F3F3F"/>
      </left>
      <right style="double">
        <color rgb="FF3F3F3F"/>
      </right>
      <top style="double">
        <color rgb="FF3F3F3F"/>
      </top>
      <bottom style="double">
        <color rgb="FF3F3F3F"/>
      </bottom>
      <diagonal style="none"/>
    </border>
    <border>
      <left style="none"/>
      <right style="none"/>
      <top style="none"/>
      <bottom style="double">
        <color rgb="FFFF8001"/>
      </bottom>
      <diagonal style="none"/>
    </border>
    <border>
      <left style="thin">
        <color rgb="FF3F3F3F"/>
      </left>
      <right style="thin">
        <color rgb="FF3F3F3F"/>
      </right>
      <top style="thin">
        <color rgb="FF3F3F3F"/>
      </top>
      <bottom style="thin">
        <color rgb="FF3F3F3F"/>
      </bottom>
      <diagonal style="none"/>
    </border>
    <border>
      <left style="thin">
        <color rgb="FFB2B2B2"/>
      </left>
      <right style="thin">
        <color rgb="FFB2B2B2"/>
      </right>
      <top style="thin">
        <color rgb="FFB2B2B2"/>
      </top>
      <bottom style="thin">
        <color rgb="FFB2B2B2"/>
      </bottom>
      <diagonal style="none"/>
    </border>
    <border>
      <left style="thin">
        <color indexed="64"/>
      </left>
      <right style="thin">
        <color indexed="64"/>
      </right>
      <top style="thin">
        <color indexed="64"/>
      </top>
      <bottom style="thin">
        <color indexed="64"/>
      </bottom>
      <diagonal style="none"/>
    </border>
    <border>
      <left style="none"/>
      <right style="thin">
        <color indexed="64"/>
      </right>
      <top style="thin">
        <color indexed="64"/>
      </top>
      <bottom style="thin">
        <color indexed="64"/>
      </bottom>
      <diagonal style="none"/>
    </border>
    <border>
      <left style="thin">
        <color indexed="64"/>
      </left>
      <right style="thin">
        <color indexed="64"/>
      </right>
      <top style="none"/>
      <bottom style="thin">
        <color indexed="64"/>
      </bottom>
      <diagonal style="none"/>
    </border>
    <border>
      <left style="none"/>
      <right style="thin">
        <color indexed="64"/>
      </right>
      <top style="none"/>
      <bottom style="thin">
        <color indexed="64"/>
      </bottom>
      <diagonal style="none"/>
    </border>
    <border>
      <left style="thin">
        <color indexed="64"/>
      </left>
      <right style="none"/>
      <top style="thin">
        <color indexed="64"/>
      </top>
      <bottom style="thin">
        <color indexed="64"/>
      </bottom>
      <diagonal style="none"/>
    </border>
    <border>
      <left style="none"/>
      <right style="none"/>
      <top style="thin">
        <color indexed="64"/>
      </top>
      <bottom style="thin">
        <color indexed="64"/>
      </bottom>
      <diagonal style="none"/>
    </border>
    <border>
      <left style="thin">
        <color auto="1"/>
      </left>
      <right style="thin">
        <color auto="1"/>
      </right>
      <top style="thin">
        <color auto="1"/>
      </top>
      <bottom style="thin">
        <color auto="1"/>
      </bottom>
      <diagonal style="none"/>
    </border>
  </borders>
  <cellStyleXfs count="51">
    <xf fontId="0" fillId="0" borderId="0" numFmtId="0" applyNumberFormat="1" applyFont="1" applyFill="1" applyBorder="1"/>
    <xf fontId="1" fillId="2" borderId="0" numFmtId="0" applyNumberFormat="1" applyFont="1" applyFill="1" applyBorder="1">
      <alignment vertical="center"/>
    </xf>
    <xf fontId="1" fillId="3" borderId="0" numFmtId="0" applyNumberFormat="1" applyFont="1" applyFill="1" applyBorder="1">
      <alignment vertical="center"/>
    </xf>
    <xf fontId="1" fillId="4" borderId="0" numFmtId="0" applyNumberFormat="1" applyFont="1" applyFill="1" applyBorder="1">
      <alignment vertical="center"/>
    </xf>
    <xf fontId="1" fillId="5" borderId="0" numFmtId="0" applyNumberFormat="1" applyFont="1" applyFill="1" applyBorder="1">
      <alignment vertical="center"/>
    </xf>
    <xf fontId="1" fillId="6" borderId="0" numFmtId="0" applyNumberFormat="1" applyFont="1" applyFill="1" applyBorder="1">
      <alignment vertical="center"/>
    </xf>
    <xf fontId="1" fillId="7" borderId="0" numFmtId="0" applyNumberFormat="1" applyFont="1" applyFill="1" applyBorder="1">
      <alignment vertical="center"/>
    </xf>
    <xf fontId="1" fillId="8" borderId="0" numFmtId="0" applyNumberFormat="1" applyFont="1" applyFill="1" applyBorder="1">
      <alignment vertical="center"/>
    </xf>
    <xf fontId="1" fillId="9" borderId="0" numFmtId="0" applyNumberFormat="1" applyFont="1" applyFill="1" applyBorder="1">
      <alignment vertical="center"/>
    </xf>
    <xf fontId="1" fillId="10" borderId="0" numFmtId="0" applyNumberFormat="1" applyFont="1" applyFill="1" applyBorder="1">
      <alignment vertical="center"/>
    </xf>
    <xf fontId="1" fillId="11" borderId="0" numFmtId="0" applyNumberFormat="1" applyFont="1" applyFill="1" applyBorder="1">
      <alignment vertical="center"/>
    </xf>
    <xf fontId="1" fillId="12" borderId="0" numFmtId="0" applyNumberFormat="1" applyFont="1" applyFill="1" applyBorder="1">
      <alignment vertical="center"/>
    </xf>
    <xf fontId="1" fillId="13" borderId="0" numFmtId="0" applyNumberFormat="1" applyFont="1" applyFill="1" applyBorder="1">
      <alignment vertical="center"/>
    </xf>
    <xf fontId="2" fillId="14" borderId="0" numFmtId="0" applyNumberFormat="1" applyFont="1" applyFill="1" applyBorder="1">
      <alignment vertical="center"/>
    </xf>
    <xf fontId="2" fillId="15" borderId="0" numFmtId="0" applyNumberFormat="1" applyFont="1" applyFill="1" applyBorder="1">
      <alignment vertical="center"/>
    </xf>
    <xf fontId="2" fillId="16" borderId="0" numFmtId="0" applyNumberFormat="1" applyFont="1" applyFill="1" applyBorder="1">
      <alignment vertical="center"/>
    </xf>
    <xf fontId="2" fillId="17" borderId="0" numFmtId="0" applyNumberFormat="1" applyFont="1" applyFill="1" applyBorder="1">
      <alignment vertical="center"/>
    </xf>
    <xf fontId="2" fillId="18" borderId="0" numFmtId="0" applyNumberFormat="1" applyFont="1" applyFill="1" applyBorder="1">
      <alignment vertical="center"/>
    </xf>
    <xf fontId="2" fillId="19" borderId="0" numFmtId="0" applyNumberFormat="1" applyFont="1" applyFill="1" applyBorder="1">
      <alignment vertical="center"/>
    </xf>
    <xf fontId="0" fillId="0" borderId="0" numFmtId="9" applyNumberFormat="1" applyFont="1" applyFill="1" applyBorder="1"/>
    <xf fontId="3" fillId="0" borderId="0" numFmtId="0" applyNumberFormat="1" applyFont="1" applyFill="1" applyBorder="1">
      <alignment vertical="center"/>
    </xf>
    <xf fontId="4" fillId="0" borderId="1" numFmtId="0" applyNumberFormat="1" applyFont="1" applyFill="1" applyBorder="1">
      <alignment vertical="center"/>
    </xf>
    <xf fontId="5" fillId="0" borderId="1" numFmtId="0" applyNumberFormat="1" applyFont="1" applyFill="1" applyBorder="1">
      <alignment vertical="center"/>
    </xf>
    <xf fontId="6" fillId="0" borderId="2" numFmtId="0" applyNumberFormat="1" applyFont="1" applyFill="1" applyBorder="1">
      <alignment vertical="center"/>
    </xf>
    <xf fontId="6" fillId="0" borderId="0" numFmtId="0" applyNumberFormat="1" applyFont="1" applyFill="1" applyBorder="1">
      <alignment vertical="center"/>
    </xf>
    <xf fontId="7" fillId="20" borderId="0" numFmtId="0" applyNumberFormat="1" applyFont="1" applyFill="1" applyBorder="1">
      <alignment vertical="center"/>
    </xf>
    <xf fontId="8" fillId="0" borderId="0" numFmtId="0" applyNumberFormat="1" applyFont="1" applyFill="1" applyBorder="1">
      <alignment vertical="center"/>
    </xf>
    <xf fontId="8" fillId="0" borderId="0" numFmtId="0" applyNumberFormat="1" applyFont="1" applyFill="1" applyBorder="1">
      <alignment vertical="center"/>
    </xf>
    <xf fontId="9" fillId="0" borderId="0" numFmtId="0" applyNumberFormat="1" applyFont="1" applyFill="1" applyBorder="1">
      <alignment vertical="center"/>
    </xf>
    <xf fontId="10" fillId="21" borderId="0" numFmtId="0" applyNumberFormat="1" applyFont="1" applyFill="1" applyBorder="1">
      <alignment vertical="center"/>
    </xf>
    <xf fontId="11" fillId="0" borderId="3" numFmtId="0" applyNumberFormat="1" applyFont="1" applyFill="1" applyBorder="1">
      <alignment vertical="center"/>
    </xf>
    <xf fontId="0" fillId="0" borderId="0" numFmtId="160" applyNumberFormat="1" applyFont="1" applyFill="1" applyBorder="1"/>
    <xf fontId="0" fillId="0" borderId="0" numFmtId="45" applyNumberFormat="1" applyFont="1" applyFill="1" applyBorder="1"/>
    <xf fontId="12" fillId="22" borderId="4" numFmtId="0" applyNumberFormat="1" applyFont="1" applyFill="1" applyBorder="1">
      <alignment vertical="center"/>
    </xf>
    <xf fontId="13" fillId="23" borderId="5" numFmtId="0" applyNumberFormat="1" applyFont="1" applyFill="1" applyBorder="1">
      <alignment vertical="center"/>
    </xf>
    <xf fontId="14" fillId="0" borderId="0" numFmtId="0" applyNumberFormat="1" applyFont="1" applyFill="1" applyBorder="1">
      <alignment vertical="center"/>
    </xf>
    <xf fontId="15" fillId="0" borderId="0" numFmtId="0" applyNumberFormat="1" applyFont="1" applyFill="1" applyBorder="1">
      <alignment vertical="center"/>
    </xf>
    <xf fontId="16" fillId="0" borderId="6" numFmtId="0" applyNumberFormat="1" applyFont="1" applyFill="1" applyBorder="1">
      <alignment vertical="center"/>
    </xf>
    <xf fontId="0" fillId="0" borderId="0" numFmtId="161" applyNumberFormat="1" applyFont="1" applyFill="1" applyBorder="1"/>
    <xf fontId="0" fillId="0" borderId="0" numFmtId="162" applyNumberFormat="1" applyFont="1" applyFill="1" applyBorder="1"/>
    <xf fontId="2" fillId="24" borderId="0" numFmtId="0" applyNumberFormat="1" applyFont="1" applyFill="1" applyBorder="1">
      <alignment vertical="center"/>
    </xf>
    <xf fontId="2" fillId="25" borderId="0" numFmtId="0" applyNumberFormat="1" applyFont="1" applyFill="1" applyBorder="1">
      <alignment vertical="center"/>
    </xf>
    <xf fontId="2" fillId="26" borderId="0" numFmtId="0" applyNumberFormat="1" applyFont="1" applyFill="1" applyBorder="1">
      <alignment vertical="center"/>
    </xf>
    <xf fontId="2" fillId="27" borderId="0" numFmtId="0" applyNumberFormat="1" applyFont="1" applyFill="1" applyBorder="1">
      <alignment vertical="center"/>
    </xf>
    <xf fontId="2" fillId="28" borderId="0" numFmtId="0" applyNumberFormat="1" applyFont="1" applyFill="1" applyBorder="1">
      <alignment vertical="center"/>
    </xf>
    <xf fontId="2" fillId="29" borderId="0" numFmtId="0" applyNumberFormat="1" applyFont="1" applyFill="1" applyBorder="1">
      <alignment vertical="center"/>
    </xf>
    <xf fontId="17" fillId="30" borderId="0" numFmtId="0" applyNumberFormat="1" applyFont="1" applyFill="1" applyBorder="1">
      <alignment vertical="center"/>
    </xf>
    <xf fontId="18" fillId="22" borderId="7" numFmtId="0" applyNumberFormat="1" applyFont="1" applyFill="1" applyBorder="1">
      <alignment vertical="center"/>
    </xf>
    <xf fontId="19" fillId="31" borderId="4" numFmtId="0" applyNumberFormat="1" applyFont="1" applyFill="1" applyBorder="1">
      <alignment vertical="center"/>
    </xf>
    <xf fontId="20" fillId="0" borderId="0" numFmtId="0" applyNumberFormat="1" applyFont="1" applyFill="1" applyBorder="1">
      <alignment vertical="center"/>
    </xf>
    <xf fontId="21" fillId="32" borderId="8" numFmtId="0" applyNumberFormat="1" applyFont="1" applyFill="1" applyBorder="1">
      <alignment vertical="center"/>
    </xf>
  </cellStyleXfs>
  <cellXfs count="66">
    <xf fontId="0" fillId="0" borderId="0" numFmtId="0" xfId="0"/>
    <xf fontId="22" fillId="0" borderId="0" numFmtId="0" xfId="0" applyFont="1" applyAlignment="1">
      <alignment horizontal="center"/>
    </xf>
    <xf fontId="0" fillId="0" borderId="0" numFmtId="0" xfId="0"/>
    <xf fontId="23" fillId="0" borderId="0" numFmtId="0" xfId="0" applyFont="1" applyAlignment="1">
      <alignment horizontal="right"/>
    </xf>
    <xf fontId="23" fillId="0" borderId="0" numFmtId="0" xfId="0" applyFont="1"/>
    <xf fontId="24" fillId="33" borderId="9" numFmtId="0" xfId="0" applyFont="1" applyFill="1" applyBorder="1" applyAlignment="1">
      <alignment horizontal="center" shrinkToFit="1" vertical="center"/>
    </xf>
    <xf fontId="24" fillId="33" borderId="10" numFmtId="0" xfId="0" applyFont="1" applyFill="1" applyBorder="1" applyAlignment="1">
      <alignment horizontal="center" shrinkToFit="1" vertical="center"/>
    </xf>
    <xf fontId="24" fillId="33" borderId="11" numFmtId="0" xfId="0" applyFont="1" applyFill="1" applyBorder="1" applyAlignment="1">
      <alignment horizontal="center" shrinkToFit="1" vertical="center"/>
    </xf>
    <xf fontId="24" fillId="33" borderId="12" numFmtId="0" xfId="0" applyFont="1" applyFill="1" applyBorder="1" applyAlignment="1">
      <alignment horizontal="center" shrinkToFit="1" vertical="center"/>
    </xf>
    <xf fontId="24" fillId="33" borderId="11" numFmtId="0" xfId="0" applyFont="1" applyFill="1" applyBorder="1" applyAlignment="1">
      <alignment horizontal="left" shrinkToFit="1" vertical="center"/>
    </xf>
    <xf fontId="24" fillId="0" borderId="12" numFmtId="4" xfId="0" applyNumberFormat="1" applyFont="1" applyBorder="1" applyAlignment="1">
      <alignment horizontal="right" shrinkToFit="1" vertical="center"/>
    </xf>
    <xf fontId="24" fillId="33" borderId="12" numFmtId="0" xfId="0" applyFont="1" applyFill="1" applyBorder="1" applyAlignment="1">
      <alignment horizontal="left" shrinkToFit="1" vertical="center"/>
    </xf>
    <xf fontId="24" fillId="0" borderId="12" numFmtId="0" xfId="0" applyFont="1" applyBorder="1" applyAlignment="1">
      <alignment horizontal="right" shrinkToFit="1" vertical="center"/>
    </xf>
    <xf fontId="25" fillId="33" borderId="11" numFmtId="0" xfId="0" applyFont="1" applyFill="1" applyBorder="1" applyAlignment="1">
      <alignment horizontal="center" shrinkToFit="1" vertical="center"/>
    </xf>
    <xf fontId="25" fillId="33" borderId="12" numFmtId="0" xfId="0" applyFont="1" applyFill="1" applyBorder="1" applyAlignment="1">
      <alignment horizontal="center" shrinkToFit="1" vertical="center"/>
    </xf>
    <xf fontId="23" fillId="33" borderId="11" numFmtId="0" xfId="0" applyFont="1" applyFill="1" applyBorder="1" applyAlignment="1">
      <alignment horizontal="left" shrinkToFit="1" vertical="center"/>
    </xf>
    <xf fontId="23" fillId="0" borderId="12" numFmtId="0" xfId="0" applyFont="1" applyBorder="1" applyAlignment="1">
      <alignment horizontal="right" shrinkToFit="1" vertical="center"/>
    </xf>
    <xf fontId="23" fillId="33" borderId="12" numFmtId="0" xfId="0" applyFont="1" applyFill="1" applyBorder="1" applyAlignment="1">
      <alignment horizontal="left" shrinkToFit="1" vertical="center"/>
    </xf>
    <xf fontId="23" fillId="0" borderId="12" numFmtId="0" xfId="0" applyFont="1" applyBorder="1" applyAlignment="1">
      <alignment horizontal="left" shrinkToFit="1" vertical="center"/>
    </xf>
    <xf fontId="24" fillId="0" borderId="0" numFmtId="0" xfId="0" applyFont="1" applyAlignment="1">
      <alignment horizontal="left" vertical="center"/>
    </xf>
    <xf fontId="23" fillId="0" borderId="0" numFmtId="0" xfId="0" applyFont="1" applyAlignment="1">
      <alignment horizontal="center"/>
    </xf>
    <xf fontId="24" fillId="33" borderId="10" numFmtId="0" xfId="0" applyFont="1" applyFill="1" applyBorder="1" applyAlignment="1">
      <alignment horizontal="center" shrinkToFit="1" vertical="center" wrapText="1"/>
    </xf>
    <xf fontId="24" fillId="33" borderId="12" numFmtId="0" xfId="0" applyFont="1" applyFill="1" applyBorder="1" applyAlignment="1">
      <alignment horizontal="center" shrinkToFit="1" vertical="center" wrapText="1"/>
    </xf>
    <xf fontId="25" fillId="0" borderId="12" numFmtId="4" xfId="0" applyNumberFormat="1" applyFont="1" applyBorder="1" applyAlignment="1">
      <alignment horizontal="right" shrinkToFit="1" vertical="center"/>
    </xf>
    <xf fontId="25" fillId="0" borderId="12" numFmtId="0" xfId="0" applyFont="1" applyBorder="1" applyAlignment="1">
      <alignment horizontal="right" shrinkToFit="1" vertical="center"/>
    </xf>
    <xf fontId="24" fillId="0" borderId="11" numFmtId="0" xfId="0" applyFont="1" applyBorder="1" applyAlignment="1">
      <alignment horizontal="left" shrinkToFit="1" vertical="center"/>
    </xf>
    <xf fontId="24" fillId="0" borderId="12" numFmtId="0" xfId="0" applyFont="1" applyBorder="1" applyAlignment="1">
      <alignment horizontal="left" shrinkToFit="1" vertical="center"/>
    </xf>
    <xf fontId="24" fillId="0" borderId="13" numFmtId="0" xfId="0" applyFont="1" applyBorder="1" applyAlignment="1">
      <alignment horizontal="center" shrinkToFit="1" vertical="center"/>
    </xf>
    <xf fontId="24" fillId="0" borderId="14" numFmtId="0" xfId="0" applyFont="1" applyBorder="1" applyAlignment="1">
      <alignment horizontal="center" shrinkToFit="1" vertical="center"/>
    </xf>
    <xf fontId="24" fillId="0" borderId="10" numFmtId="0" xfId="0" applyFont="1" applyBorder="1" applyAlignment="1">
      <alignment horizontal="center" shrinkToFit="1" vertical="center"/>
    </xf>
    <xf fontId="24" fillId="0" borderId="13" numFmtId="0" xfId="0" applyFont="1" applyBorder="1" applyAlignment="1">
      <alignment horizontal="left" shrinkToFit="1" vertical="center"/>
    </xf>
    <xf fontId="24" fillId="0" borderId="14" numFmtId="0" xfId="0" applyFont="1" applyBorder="1" applyAlignment="1">
      <alignment horizontal="left" shrinkToFit="1" vertical="center"/>
    </xf>
    <xf fontId="24" fillId="0" borderId="10" numFmtId="0" xfId="0" applyFont="1" applyBorder="1" applyAlignment="1">
      <alignment horizontal="left" shrinkToFit="1" vertical="center"/>
    </xf>
    <xf fontId="24" fillId="0" borderId="0" numFmtId="0" xfId="0" applyFont="1" applyAlignment="1">
      <alignment horizontal="left" shrinkToFit="1" vertical="center"/>
    </xf>
    <xf fontId="24" fillId="33" borderId="9" numFmtId="0" xfId="0" applyFont="1" applyFill="1" applyBorder="1" applyAlignment="1">
      <alignment horizontal="center" vertical="center"/>
    </xf>
    <xf fontId="24" fillId="33" borderId="10" numFmtId="0" xfId="0" applyFont="1" applyFill="1" applyBorder="1" applyAlignment="1">
      <alignment horizontal="center" vertical="center"/>
    </xf>
    <xf fontId="24" fillId="33" borderId="11" numFmtId="0" xfId="0" applyFont="1" applyFill="1" applyBorder="1" applyAlignment="1">
      <alignment horizontal="center" vertical="center" wrapText="1"/>
    </xf>
    <xf fontId="24" fillId="33" borderId="12" numFmtId="0" xfId="0" applyFont="1" applyFill="1" applyBorder="1" applyAlignment="1">
      <alignment horizontal="center" vertical="center" wrapText="1"/>
    </xf>
    <xf fontId="24" fillId="33" borderId="12" numFmtId="0" xfId="0" applyFont="1" applyFill="1" applyBorder="1" applyAlignment="1">
      <alignment horizontal="center" vertical="center"/>
    </xf>
    <xf fontId="24" fillId="33" borderId="11" numFmtId="0" xfId="0" applyFont="1" applyFill="1" applyBorder="1" applyAlignment="1">
      <alignment horizontal="center" vertical="center"/>
    </xf>
    <xf fontId="24" fillId="33" borderId="11" numFmtId="0" xfId="0" applyFont="1" applyFill="1" applyBorder="1" applyAlignment="1">
      <alignment horizontal="left" vertical="center"/>
    </xf>
    <xf fontId="24" fillId="33" borderId="12" numFmtId="0" xfId="0" applyFont="1" applyFill="1" applyBorder="1" applyAlignment="1">
      <alignment horizontal="left" vertical="center"/>
    </xf>
    <xf fontId="25" fillId="33" borderId="11" numFmtId="0" xfId="0" applyFont="1" applyFill="1" applyBorder="1" applyAlignment="1">
      <alignment horizontal="center" vertical="center"/>
    </xf>
    <xf fontId="25" fillId="33" borderId="12" numFmtId="0" xfId="0" applyFont="1" applyFill="1" applyBorder="1" applyAlignment="1">
      <alignment horizontal="center" vertical="center"/>
    </xf>
    <xf fontId="23" fillId="33" borderId="12" numFmtId="0" xfId="0" applyFont="1" applyFill="1" applyBorder="1" applyAlignment="1">
      <alignment horizontal="left" vertical="center"/>
    </xf>
    <xf fontId="24" fillId="0" borderId="0" numFmtId="14" xfId="0" applyNumberFormat="1" applyFont="1" applyAlignment="1">
      <alignment horizontal="left" vertical="center"/>
    </xf>
    <xf fontId="23" fillId="0" borderId="0" numFmtId="0" xfId="0" applyFont="1" applyAlignment="1">
      <alignment horizontal="left" vertical="center"/>
    </xf>
    <xf fontId="24" fillId="33" borderId="9" numFmtId="0" xfId="0" applyFont="1" applyFill="1" applyBorder="1" applyAlignment="1">
      <alignment horizontal="center" shrinkToFit="1" vertical="center" wrapText="1"/>
    </xf>
    <xf fontId="24" fillId="33" borderId="11" numFmtId="0" xfId="0" applyFont="1" applyFill="1" applyBorder="1" applyAlignment="1">
      <alignment horizontal="center" shrinkToFit="1" vertical="center" wrapText="1"/>
    </xf>
    <xf fontId="24" fillId="0" borderId="12" numFmtId="163" xfId="0" applyNumberFormat="1" applyFont="1" applyBorder="1" applyAlignment="1">
      <alignment horizontal="right" shrinkToFit="1" vertical="center"/>
    </xf>
    <xf fontId="24" fillId="0" borderId="0" numFmtId="14" xfId="0" applyNumberFormat="1" applyFont="1" applyAlignment="1">
      <alignment horizontal="left" shrinkToFit="1" vertical="center"/>
    </xf>
    <xf fontId="26" fillId="0" borderId="0" numFmtId="0" xfId="0" applyFont="1" applyAlignment="1">
      <alignment horizontal="center"/>
    </xf>
    <xf fontId="8" fillId="0" borderId="0" numFmtId="0" xfId="28" applyFont="1" applyAlignment="1">
      <alignment vertical="center" wrapText="1"/>
    </xf>
    <xf fontId="27" fillId="34" borderId="0" numFmtId="0" xfId="28" applyFont="1" applyFill="1" applyAlignment="1">
      <alignment vertical="center" wrapText="1"/>
    </xf>
    <xf fontId="28" fillId="34" borderId="0" numFmtId="0" xfId="28" applyFont="1" applyFill="1" applyAlignment="1">
      <alignment horizontal="center" vertical="center" wrapText="1"/>
    </xf>
    <xf fontId="29" fillId="34" borderId="0" numFmtId="0" xfId="28" applyFont="1" applyFill="1" applyAlignment="1">
      <alignment vertical="center" wrapText="1"/>
    </xf>
    <xf fontId="23" fillId="34" borderId="0" numFmtId="0" xfId="27" applyFont="1" applyFill="1" applyAlignment="1">
      <alignment horizontal="right" vertical="center"/>
    </xf>
    <xf fontId="23" fillId="34" borderId="0" numFmtId="0" xfId="27" applyFont="1" applyFill="1" applyAlignment="1">
      <alignment horizontal="left" vertical="center"/>
    </xf>
    <xf fontId="8" fillId="0" borderId="0" numFmtId="0" xfId="28" applyFont="1" applyAlignment="1">
      <alignment horizontal="center" vertical="center" wrapText="1"/>
    </xf>
    <xf fontId="30" fillId="0" borderId="15" numFmtId="0" xfId="28" applyFont="1" applyBorder="1" applyAlignment="1">
      <alignment horizontal="center" vertical="center" wrapText="1"/>
    </xf>
    <xf fontId="30" fillId="0" borderId="15" numFmtId="0" xfId="28" applyFont="1" applyBorder="1" applyAlignment="1">
      <alignment vertical="center" wrapText="1"/>
    </xf>
    <xf fontId="30" fillId="0" borderId="15" numFmtId="163" xfId="28" applyNumberFormat="1" applyFont="1" applyBorder="1" applyAlignment="1">
      <alignment vertical="center" wrapText="1"/>
    </xf>
    <xf fontId="30" fillId="0" borderId="15" numFmtId="4" xfId="28" applyNumberFormat="1" applyFont="1" applyBorder="1" applyAlignment="1">
      <alignment vertical="center" wrapText="1"/>
    </xf>
    <xf fontId="8" fillId="0" borderId="0" numFmtId="0" xfId="28" applyFont="1" applyAlignment="1">
      <alignment horizontal="left" vertical="center" wrapText="1"/>
    </xf>
    <xf fontId="8" fillId="0" borderId="0" numFmtId="0" xfId="28" applyFont="1" applyAlignment="1">
      <alignment horizontal="left" vertical="center"/>
    </xf>
    <xf fontId="23" fillId="0" borderId="0" numFmtId="0" xfId="0" applyFont="1" applyAlignment="1">
      <alignment horizontal="left" shrinkToFit="1" vertical="center"/>
    </xf>
  </cellXfs>
  <cellStyles count="51">
    <cellStyle name="20% - 强调文字颜色 1" xfId="1" builtinId="30"/>
    <cellStyle name="20% - 强调文字颜色 2" xfId="2" builtinId="34"/>
    <cellStyle name="20% - 强调文字颜色 3" xfId="3" builtinId="38"/>
    <cellStyle name="20% - 强调文字颜色 4" xfId="4" builtinId="42"/>
    <cellStyle name="20% - 强调文字颜色 5" xfId="5" builtinId="46"/>
    <cellStyle name="20% - 强调文字颜色 6" xfId="6" builtinId="50"/>
    <cellStyle name="40% - 强调文字颜色 1" xfId="7" builtinId="31"/>
    <cellStyle name="40% - 强调文字颜色 2" xfId="8" builtinId="35"/>
    <cellStyle name="40% - 强调文字颜色 3" xfId="9" builtinId="39"/>
    <cellStyle name="40% - 强调文字颜色 4" xfId="10" builtinId="43"/>
    <cellStyle name="40% - 强调文字颜色 5" xfId="11" builtinId="47"/>
    <cellStyle name="40% - 强调文字颜色 6" xfId="12" builtinId="51"/>
    <cellStyle name="60% - 强调文字颜色 1" xfId="13" builtinId="32"/>
    <cellStyle name="60% - 强调文字颜色 2" xfId="14" builtinId="36"/>
    <cellStyle name="60% - 强调文字颜色 3" xfId="15" builtinId="40"/>
    <cellStyle name="60% - 强调文字颜色 4" xfId="16" builtinId="44"/>
    <cellStyle name="60% - 强调文字颜色 5" xfId="17" builtinId="48"/>
    <cellStyle name="60% - 强调文字颜色 6" xfId="18" builtinId="52"/>
    <cellStyle name="百分比" xfId="19" builtinId="5"/>
    <cellStyle name="标题" xfId="20" builtinId="15"/>
    <cellStyle name="标题 1" xfId="21" builtinId="16"/>
    <cellStyle name="标题 2" xfId="22" builtinId="17"/>
    <cellStyle name="标题 3" xfId="23" builtinId="18"/>
    <cellStyle name="标题 4" xfId="24" builtinId="19"/>
    <cellStyle name="差" xfId="25" builtinId="27"/>
    <cellStyle name="常规" xfId="0" builtinId="0"/>
    <cellStyle name="常规_2007年行政单位基层表样表" xfId="26"/>
    <cellStyle name="常规_事业单位部门决算报表（讨论稿） 2" xfId="27"/>
    <cellStyle name="超链接" xfId="28" builtinId="8"/>
    <cellStyle name="好" xfId="29" builtinId="26"/>
    <cellStyle name="汇总" xfId="30" builtinId="25"/>
    <cellStyle name="货币" xfId="31" builtinId="4"/>
    <cellStyle name="货币[0]" xfId="32" builtinId="7"/>
    <cellStyle name="计算" xfId="33" builtinId="22"/>
    <cellStyle name="检查单元格" xfId="34" builtinId="23"/>
    <cellStyle name="解释性文本" xfId="35" builtinId="53"/>
    <cellStyle name="警告文本" xfId="36" builtinId="11"/>
    <cellStyle name="链接单元格" xfId="37" builtinId="24"/>
    <cellStyle name="千位分隔" xfId="38" builtinId="3"/>
    <cellStyle name="千位分隔[0]" xfId="39" builtinId="6"/>
    <cellStyle name="强调文字颜色 1" xfId="40" builtinId="29"/>
    <cellStyle name="强调文字颜色 2" xfId="41" builtinId="33"/>
    <cellStyle name="强调文字颜色 3" xfId="42" builtinId="37"/>
    <cellStyle name="强调文字颜色 4" xfId="43" builtinId="41"/>
    <cellStyle name="强调文字颜色 5" xfId="44" builtinId="45"/>
    <cellStyle name="强调文字颜色 6" xfId="45" builtinId="49"/>
    <cellStyle name="适中" xfId="46" builtinId="28"/>
    <cellStyle name="输出" xfId="47" builtinId="21"/>
    <cellStyle name="输入" xfId="48" builtinId="20"/>
    <cellStyle name="已访问的超链接" xfId="49" builtinId="9"/>
    <cellStyle name="注释" xfId="50"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9" Type="http://schemas.openxmlformats.org/officeDocument/2006/relationships/worksheet" Target="worksheets/sheet9.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8" Type="http://schemas.openxmlformats.org/officeDocument/2006/relationships/worksheet" Target="worksheets/sheet8.xml"/><Relationship  Id="rId2" Type="http://schemas.openxmlformats.org/officeDocument/2006/relationships/worksheet" Target="worksheets/sheet2.xml"/><Relationship  Id="rId3" Type="http://schemas.openxmlformats.org/officeDocument/2006/relationships/worksheet" Target="worksheets/sheet3.xml"/><Relationship  Id="rId1" Type="http://schemas.openxmlformats.org/officeDocument/2006/relationships/worksheet" Target="worksheets/sheet1.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等线 Light"/>
        <a:ea typeface="等线 Light"/>
        <a:cs typeface="Arial"/>
      </a:majorFont>
      <a:minorFont>
        <a:latin typeface="等线"/>
        <a:ea typeface="等线"/>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0"/>
  </sheetPr>
  <sheetViews>
    <sheetView zoomScale="100" workbookViewId="0">
      <selection activeCell="F35" activeCellId="0" sqref="F35"/>
    </sheetView>
  </sheetViews>
  <sheetFormatPr baseColWidth="8" defaultColWidth="9.1406299999999998" defaultRowHeight="12.75" customHeight="1"/>
  <cols>
    <col customWidth="1" min="1" max="1" width="40.140599999999999"/>
    <col customWidth="1" min="2" max="2" width="5.4257799999999996"/>
    <col customWidth="1" min="3" max="3" width="21.425799999999999"/>
    <col customWidth="1" min="4" max="4" width="40.140599999999999"/>
    <col customWidth="1" min="5" max="5" width="5.4257799999999996"/>
    <col customWidth="1" min="6" max="6" width="21.425799999999999"/>
    <col bestFit="1" customWidth="1" min="7" max="7" width="9.7109400000000008"/>
  </cols>
  <sheetData>
    <row r="1" ht="19.5">
      <c r="A1" s="1" t="s">
        <v>0</v>
      </c>
      <c r="B1" s="2"/>
      <c r="C1" s="1" t="s">
        <v>1</v>
      </c>
      <c r="D1" s="2"/>
      <c r="E1" s="2"/>
      <c r="F1" s="2"/>
    </row>
    <row r="2" ht="12.75">
      <c r="F2" s="3" t="s">
        <v>2</v>
      </c>
    </row>
    <row r="3" ht="12.75">
      <c r="A3" s="4" t="s">
        <v>3</v>
      </c>
      <c r="F3" s="3" t="s">
        <v>4</v>
      </c>
    </row>
    <row r="4" ht="15.4" customHeight="1">
      <c r="A4" s="5" t="s">
        <v>5</v>
      </c>
      <c r="B4" s="6" t="s">
        <v>6</v>
      </c>
      <c r="C4" s="6" t="s">
        <v>6</v>
      </c>
      <c r="D4" s="6" t="s">
        <v>7</v>
      </c>
      <c r="E4" s="6" t="s">
        <v>6</v>
      </c>
      <c r="F4" s="6" t="s">
        <v>6</v>
      </c>
    </row>
    <row r="5" ht="15.4" customHeight="1">
      <c r="A5" s="7" t="s">
        <v>8</v>
      </c>
      <c r="B5" s="8" t="s">
        <v>9</v>
      </c>
      <c r="C5" s="8" t="s">
        <v>10</v>
      </c>
      <c r="D5" s="8" t="s">
        <v>8</v>
      </c>
      <c r="E5" s="8" t="s">
        <v>9</v>
      </c>
      <c r="F5" s="8" t="s">
        <v>10</v>
      </c>
    </row>
    <row r="6" ht="15.4" customHeight="1">
      <c r="A6" s="7" t="s">
        <v>11</v>
      </c>
      <c r="B6" s="8" t="s">
        <v>6</v>
      </c>
      <c r="C6" s="8" t="s">
        <v>12</v>
      </c>
      <c r="D6" s="8" t="s">
        <v>11</v>
      </c>
      <c r="E6" s="8" t="s">
        <v>6</v>
      </c>
      <c r="F6" s="8" t="s">
        <v>13</v>
      </c>
    </row>
    <row r="7" ht="15.4" customHeight="1">
      <c r="A7" s="9" t="s">
        <v>14</v>
      </c>
      <c r="B7" s="8" t="s">
        <v>12</v>
      </c>
      <c r="C7" s="10">
        <v>3228.8200000000002</v>
      </c>
      <c r="D7" s="11" t="s">
        <v>15</v>
      </c>
      <c r="E7" s="8" t="s">
        <v>16</v>
      </c>
      <c r="F7" s="10">
        <v>2792.3299999999999</v>
      </c>
    </row>
    <row r="8" ht="15.4" customHeight="1">
      <c r="A8" s="9" t="s">
        <v>17</v>
      </c>
      <c r="B8" s="8" t="s">
        <v>13</v>
      </c>
      <c r="C8" s="10"/>
      <c r="D8" s="11" t="s">
        <v>18</v>
      </c>
      <c r="E8" s="8" t="s">
        <v>19</v>
      </c>
      <c r="F8" s="12"/>
    </row>
    <row r="9" ht="15.4" customHeight="1">
      <c r="A9" s="9" t="s">
        <v>20</v>
      </c>
      <c r="B9" s="8" t="s">
        <v>21</v>
      </c>
      <c r="C9" s="10"/>
      <c r="D9" s="11" t="s">
        <v>22</v>
      </c>
      <c r="E9" s="8" t="s">
        <v>23</v>
      </c>
      <c r="F9" s="10"/>
    </row>
    <row r="10" ht="15.4" customHeight="1">
      <c r="A10" s="9" t="s">
        <v>24</v>
      </c>
      <c r="B10" s="8" t="s">
        <v>25</v>
      </c>
      <c r="C10" s="12"/>
      <c r="D10" s="11" t="s">
        <v>26</v>
      </c>
      <c r="E10" s="8" t="s">
        <v>27</v>
      </c>
      <c r="F10" s="10"/>
    </row>
    <row r="11" ht="15.4" customHeight="1">
      <c r="A11" s="9" t="s">
        <v>28</v>
      </c>
      <c r="B11" s="8" t="s">
        <v>29</v>
      </c>
      <c r="C11" s="10"/>
      <c r="D11" s="11" t="s">
        <v>30</v>
      </c>
      <c r="E11" s="8" t="s">
        <v>31</v>
      </c>
      <c r="F11" s="10"/>
    </row>
    <row r="12" ht="15.4" customHeight="1">
      <c r="A12" s="9" t="s">
        <v>32</v>
      </c>
      <c r="B12" s="8" t="s">
        <v>33</v>
      </c>
      <c r="C12" s="12"/>
      <c r="D12" s="11" t="s">
        <v>34</v>
      </c>
      <c r="E12" s="8" t="s">
        <v>35</v>
      </c>
      <c r="F12" s="10"/>
    </row>
    <row r="13" ht="15.4" customHeight="1">
      <c r="A13" s="9" t="s">
        <v>36</v>
      </c>
      <c r="B13" s="8" t="s">
        <v>37</v>
      </c>
      <c r="C13" s="12"/>
      <c r="D13" s="11" t="s">
        <v>38</v>
      </c>
      <c r="E13" s="8" t="s">
        <v>39</v>
      </c>
      <c r="F13" s="10"/>
    </row>
    <row r="14" ht="15.4" customHeight="1">
      <c r="A14" s="9" t="s">
        <v>40</v>
      </c>
      <c r="B14" s="8" t="s">
        <v>41</v>
      </c>
      <c r="C14" s="10"/>
      <c r="D14" s="11" t="s">
        <v>42</v>
      </c>
      <c r="E14" s="8" t="s">
        <v>43</v>
      </c>
      <c r="F14" s="10">
        <v>286.56</v>
      </c>
    </row>
    <row r="15" ht="15.4" customHeight="1">
      <c r="A15" s="9" t="s">
        <v>6</v>
      </c>
      <c r="B15" s="8" t="s">
        <v>44</v>
      </c>
      <c r="C15" s="12"/>
      <c r="D15" s="11" t="s">
        <v>45</v>
      </c>
      <c r="E15" s="8" t="s">
        <v>46</v>
      </c>
      <c r="F15" s="10">
        <v>178.31999999999999</v>
      </c>
    </row>
    <row r="16" ht="15.4" customHeight="1">
      <c r="A16" s="9" t="s">
        <v>6</v>
      </c>
      <c r="B16" s="8" t="s">
        <v>47</v>
      </c>
      <c r="C16" s="12"/>
      <c r="D16" s="11" t="s">
        <v>48</v>
      </c>
      <c r="E16" s="8" t="s">
        <v>49</v>
      </c>
      <c r="F16" s="10"/>
    </row>
    <row r="17" ht="15.4" customHeight="1">
      <c r="A17" s="9" t="s">
        <v>6</v>
      </c>
      <c r="B17" s="8" t="s">
        <v>50</v>
      </c>
      <c r="C17" s="12" t="s">
        <v>6</v>
      </c>
      <c r="D17" s="11" t="s">
        <v>51</v>
      </c>
      <c r="E17" s="8" t="s">
        <v>52</v>
      </c>
      <c r="F17" s="10"/>
    </row>
    <row r="18" ht="15.4" customHeight="1">
      <c r="A18" s="9" t="s">
        <v>6</v>
      </c>
      <c r="B18" s="8" t="s">
        <v>53</v>
      </c>
      <c r="C18" s="12" t="s">
        <v>6</v>
      </c>
      <c r="D18" s="11" t="s">
        <v>54</v>
      </c>
      <c r="E18" s="8" t="s">
        <v>55</v>
      </c>
      <c r="F18" s="10">
        <v>6.8899999999999997</v>
      </c>
    </row>
    <row r="19" ht="15.4" customHeight="1">
      <c r="A19" s="9" t="s">
        <v>6</v>
      </c>
      <c r="B19" s="8" t="s">
        <v>56</v>
      </c>
      <c r="C19" s="12" t="s">
        <v>6</v>
      </c>
      <c r="D19" s="11" t="s">
        <v>57</v>
      </c>
      <c r="E19" s="8" t="s">
        <v>58</v>
      </c>
      <c r="F19" s="10"/>
    </row>
    <row r="20" ht="15.4" customHeight="1">
      <c r="A20" s="9" t="s">
        <v>6</v>
      </c>
      <c r="B20" s="8" t="s">
        <v>59</v>
      </c>
      <c r="C20" s="12" t="s">
        <v>6</v>
      </c>
      <c r="D20" s="11" t="s">
        <v>60</v>
      </c>
      <c r="E20" s="8" t="s">
        <v>61</v>
      </c>
      <c r="F20" s="10"/>
    </row>
    <row r="21" ht="15.4" customHeight="1">
      <c r="A21" s="9" t="s">
        <v>6</v>
      </c>
      <c r="B21" s="8" t="s">
        <v>62</v>
      </c>
      <c r="C21" s="12" t="s">
        <v>6</v>
      </c>
      <c r="D21" s="11" t="s">
        <v>63</v>
      </c>
      <c r="E21" s="8" t="s">
        <v>64</v>
      </c>
      <c r="F21" s="10"/>
    </row>
    <row r="22" ht="15.4" customHeight="1">
      <c r="A22" s="9" t="s">
        <v>6</v>
      </c>
      <c r="B22" s="8" t="s">
        <v>65</v>
      </c>
      <c r="C22" s="12" t="s">
        <v>6</v>
      </c>
      <c r="D22" s="11" t="s">
        <v>66</v>
      </c>
      <c r="E22" s="8" t="s">
        <v>67</v>
      </c>
      <c r="F22" s="12"/>
    </row>
    <row r="23" ht="15.4" customHeight="1">
      <c r="A23" s="9" t="s">
        <v>6</v>
      </c>
      <c r="B23" s="8" t="s">
        <v>68</v>
      </c>
      <c r="C23" s="12" t="s">
        <v>6</v>
      </c>
      <c r="D23" s="11" t="s">
        <v>69</v>
      </c>
      <c r="E23" s="8" t="s">
        <v>70</v>
      </c>
      <c r="F23" s="12"/>
    </row>
    <row r="24" ht="15.4" customHeight="1">
      <c r="A24" s="9" t="s">
        <v>6</v>
      </c>
      <c r="B24" s="8" t="s">
        <v>71</v>
      </c>
      <c r="C24" s="12" t="s">
        <v>6</v>
      </c>
      <c r="D24" s="11" t="s">
        <v>72</v>
      </c>
      <c r="E24" s="8" t="s">
        <v>73</v>
      </c>
      <c r="F24" s="10"/>
    </row>
    <row r="25" ht="15.4" customHeight="1">
      <c r="A25" s="9" t="s">
        <v>6</v>
      </c>
      <c r="B25" s="8" t="s">
        <v>74</v>
      </c>
      <c r="C25" s="12" t="s">
        <v>6</v>
      </c>
      <c r="D25" s="11" t="s">
        <v>75</v>
      </c>
      <c r="E25" s="8" t="s">
        <v>76</v>
      </c>
      <c r="F25" s="10"/>
    </row>
    <row r="26" ht="15.4" customHeight="1">
      <c r="A26" s="9" t="s">
        <v>6</v>
      </c>
      <c r="B26" s="8" t="s">
        <v>77</v>
      </c>
      <c r="C26" s="12" t="s">
        <v>6</v>
      </c>
      <c r="D26" s="11" t="s">
        <v>78</v>
      </c>
      <c r="E26" s="8" t="s">
        <v>79</v>
      </c>
      <c r="F26" s="12"/>
    </row>
    <row r="27" ht="15.4" customHeight="1">
      <c r="A27" s="9" t="s">
        <v>6</v>
      </c>
      <c r="B27" s="8" t="s">
        <v>80</v>
      </c>
      <c r="C27" s="12" t="s">
        <v>6</v>
      </c>
      <c r="D27" s="11" t="s">
        <v>81</v>
      </c>
      <c r="E27" s="8" t="s">
        <v>82</v>
      </c>
      <c r="F27" s="12"/>
    </row>
    <row r="28" ht="15.4" customHeight="1">
      <c r="A28" s="9" t="s">
        <v>6</v>
      </c>
      <c r="B28" s="8" t="s">
        <v>83</v>
      </c>
      <c r="C28" s="12" t="s">
        <v>6</v>
      </c>
      <c r="D28" s="11" t="s">
        <v>84</v>
      </c>
      <c r="E28" s="8" t="s">
        <v>85</v>
      </c>
      <c r="F28" s="10">
        <v>5.9800000000000004</v>
      </c>
    </row>
    <row r="29" ht="15.4" customHeight="1">
      <c r="A29" s="9" t="s">
        <v>6</v>
      </c>
      <c r="B29" s="8" t="s">
        <v>86</v>
      </c>
      <c r="C29" s="12" t="s">
        <v>6</v>
      </c>
      <c r="D29" s="11" t="s">
        <v>87</v>
      </c>
      <c r="E29" s="8" t="s">
        <v>88</v>
      </c>
      <c r="F29" s="10"/>
    </row>
    <row r="30" ht="15.4" customHeight="1">
      <c r="A30" s="13" t="s">
        <v>6</v>
      </c>
      <c r="B30" s="8" t="s">
        <v>89</v>
      </c>
      <c r="C30" s="12" t="s">
        <v>6</v>
      </c>
      <c r="D30" s="11" t="s">
        <v>90</v>
      </c>
      <c r="E30" s="8" t="s">
        <v>91</v>
      </c>
      <c r="F30" s="12"/>
    </row>
    <row r="31" ht="15.4" customHeight="1">
      <c r="A31" s="9" t="s">
        <v>6</v>
      </c>
      <c r="B31" s="8" t="s">
        <v>92</v>
      </c>
      <c r="C31" s="12"/>
      <c r="D31" s="11" t="s">
        <v>93</v>
      </c>
      <c r="E31" s="8" t="s">
        <v>94</v>
      </c>
      <c r="F31" s="12"/>
    </row>
    <row r="32" ht="15.4" customHeight="1">
      <c r="A32" s="9" t="s">
        <v>6</v>
      </c>
      <c r="B32" s="8" t="s">
        <v>95</v>
      </c>
      <c r="C32" s="12"/>
      <c r="D32" s="11" t="s">
        <v>96</v>
      </c>
      <c r="E32" s="8" t="s">
        <v>97</v>
      </c>
      <c r="F32" s="10"/>
    </row>
    <row r="33" ht="15.4" customHeight="1">
      <c r="A33" s="13" t="s">
        <v>98</v>
      </c>
      <c r="B33" s="8" t="s">
        <v>99</v>
      </c>
      <c r="C33" s="10">
        <f>SUM(XFD7:XFD14)</f>
        <v>3228.8200000000002</v>
      </c>
      <c r="D33" s="14" t="s">
        <v>100</v>
      </c>
      <c r="E33" s="8" t="s">
        <v>101</v>
      </c>
      <c r="F33" s="10">
        <f>SUM(XFD7:XFD32)</f>
        <v>3270.0799999999999</v>
      </c>
    </row>
    <row r="34" ht="15.4" customHeight="1">
      <c r="A34" s="9" t="s">
        <v>102</v>
      </c>
      <c r="B34" s="8" t="s">
        <v>103</v>
      </c>
      <c r="C34" s="12"/>
      <c r="D34" s="11" t="s">
        <v>104</v>
      </c>
      <c r="E34" s="8" t="s">
        <v>105</v>
      </c>
      <c r="F34" s="10"/>
    </row>
    <row r="35" ht="15.4" customHeight="1">
      <c r="A35" s="9" t="s">
        <v>106</v>
      </c>
      <c r="B35" s="8" t="s">
        <v>107</v>
      </c>
      <c r="C35" s="10">
        <v>44.359999999999999</v>
      </c>
      <c r="D35" s="11" t="s">
        <v>108</v>
      </c>
      <c r="E35" s="8" t="s">
        <v>109</v>
      </c>
      <c r="F35" s="10">
        <v>3.1000000000000001</v>
      </c>
    </row>
    <row r="36" ht="15.4" customHeight="1">
      <c r="A36" s="15" t="s">
        <v>6</v>
      </c>
      <c r="B36" s="8" t="s">
        <v>110</v>
      </c>
      <c r="C36" s="16"/>
      <c r="D36" s="17" t="s">
        <v>6</v>
      </c>
      <c r="E36" s="8" t="s">
        <v>111</v>
      </c>
      <c r="F36" s="18"/>
    </row>
    <row r="37" ht="15.4" customHeight="1">
      <c r="A37" s="13" t="s">
        <v>112</v>
      </c>
      <c r="B37" s="8" t="s">
        <v>113</v>
      </c>
      <c r="C37" s="10">
        <f>XFD33+XFD34+XFD35</f>
        <v>3273.1800000000003</v>
      </c>
      <c r="D37" s="14" t="s">
        <v>112</v>
      </c>
      <c r="E37" s="8" t="s">
        <v>114</v>
      </c>
      <c r="F37" s="10">
        <f>XFD33+XFD34+XFD35</f>
        <v>3273.1799999999998</v>
      </c>
    </row>
    <row r="38" ht="15.4" customHeight="1">
      <c r="A38" s="19" t="s">
        <v>115</v>
      </c>
      <c r="B38" s="19" t="s">
        <v>6</v>
      </c>
      <c r="C38" s="19" t="s">
        <v>6</v>
      </c>
      <c r="D38" s="19" t="s">
        <v>6</v>
      </c>
      <c r="E38" s="19" t="s">
        <v>6</v>
      </c>
      <c r="F38" s="19" t="s">
        <v>6</v>
      </c>
    </row>
    <row r="39" ht="15.4" customHeight="1">
      <c r="A39" s="19" t="s">
        <v>116</v>
      </c>
      <c r="B39" s="19" t="s">
        <v>6</v>
      </c>
      <c r="C39" s="19" t="s">
        <v>6</v>
      </c>
      <c r="D39" s="19" t="s">
        <v>6</v>
      </c>
      <c r="E39" s="19" t="s">
        <v>6</v>
      </c>
      <c r="F39" s="19" t="s">
        <v>6</v>
      </c>
    </row>
    <row r="40" ht="15.4" customHeight="1">
      <c r="A40" s="19" t="s">
        <v>117</v>
      </c>
      <c r="B40" s="19" t="s">
        <v>6</v>
      </c>
      <c r="C40" s="19" t="s">
        <v>6</v>
      </c>
      <c r="D40" s="19" t="s">
        <v>6</v>
      </c>
      <c r="E40" s="19" t="s">
        <v>6</v>
      </c>
      <c r="F40" s="19" t="s">
        <v>6</v>
      </c>
    </row>
    <row r="42" ht="12.75">
      <c r="C42" s="20" t="s">
        <v>118</v>
      </c>
    </row>
  </sheetData>
  <mergeCells count="25">
    <mergeCell ref="A1:F1"/>
    <mergeCell ref="A4:C4"/>
    <mergeCell ref="A4:C4"/>
    <mergeCell ref="A4:C4"/>
    <mergeCell ref="D4:F4"/>
    <mergeCell ref="D4:F4"/>
    <mergeCell ref="D4:F4"/>
    <mergeCell ref="A38:F38"/>
    <mergeCell ref="A38:F38"/>
    <mergeCell ref="A38:F38"/>
    <mergeCell ref="A38:F38"/>
    <mergeCell ref="A38:F38"/>
    <mergeCell ref="A38:F38"/>
    <mergeCell ref="A39:F39"/>
    <mergeCell ref="A39:F39"/>
    <mergeCell ref="A39:F39"/>
    <mergeCell ref="A39:F39"/>
    <mergeCell ref="A39:F39"/>
    <mergeCell ref="A39:F39"/>
    <mergeCell ref="A40:F40"/>
    <mergeCell ref="A40:F40"/>
    <mergeCell ref="A40:F40"/>
    <mergeCell ref="A40:F40"/>
    <mergeCell ref="A40:F40"/>
    <mergeCell ref="A40:F40"/>
  </mergeCells>
  <printOptions headings="0" gridLines="0"/>
  <pageMargins left="0.75" right="0.75" top="1" bottom="1" header="0.5" footer="0.5"/>
  <pageSetup paperSize="9" scale="90" firstPageNumber="1" fitToWidth="1" fitToHeight="1" pageOrder="downThenOver" orientation="portrait" usePrinterDefaults="1" blackAndWhite="0" draft="0" cellComments="none" useFirstPageNumber="0" errors="displayed" horizontalDpi="600" verticalDpi="600" copies="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0"/>
  </sheetPr>
  <sheetViews>
    <sheetView zoomScale="100" workbookViewId="0">
      <selection activeCell="F9" activeCellId="0" sqref="F9:F26"/>
    </sheetView>
  </sheetViews>
  <sheetFormatPr baseColWidth="8" defaultColWidth="9.1406299999999998" defaultRowHeight="12.75" customHeight="1"/>
  <cols>
    <col customWidth="1" min="1" max="3" width="3.1406299999999998"/>
    <col customWidth="1" min="4" max="4" width="37.425800000000002"/>
    <col customWidth="1" min="5" max="11" width="17.140599999999999"/>
    <col bestFit="1" customWidth="1" min="12" max="12" width="9.7109400000000008"/>
  </cols>
  <sheetData>
    <row r="1" ht="19.5">
      <c r="A1" s="1" t="s">
        <v>119</v>
      </c>
      <c r="B1" s="2"/>
      <c r="C1" s="2"/>
      <c r="D1" s="2"/>
      <c r="E1" s="2"/>
      <c r="F1" s="2"/>
      <c r="G1" s="1" t="s">
        <v>120</v>
      </c>
      <c r="H1" s="2"/>
      <c r="I1" s="2"/>
      <c r="J1" s="2"/>
      <c r="K1" s="2"/>
    </row>
    <row r="2" ht="12.75">
      <c r="K2" s="3" t="s">
        <v>121</v>
      </c>
    </row>
    <row r="3" ht="12.75">
      <c r="A3" s="4" t="s">
        <v>122</v>
      </c>
      <c r="D3" s="4" t="s">
        <v>123</v>
      </c>
      <c r="K3" s="3" t="s">
        <v>4</v>
      </c>
    </row>
    <row r="4" ht="15.4" customHeight="1">
      <c r="A4" s="5" t="s">
        <v>124</v>
      </c>
      <c r="B4" s="6" t="s">
        <v>6</v>
      </c>
      <c r="C4" s="6" t="s">
        <v>6</v>
      </c>
      <c r="D4" s="6" t="s">
        <v>125</v>
      </c>
      <c r="E4" s="21" t="s">
        <v>98</v>
      </c>
      <c r="F4" s="21" t="s">
        <v>126</v>
      </c>
      <c r="G4" s="21" t="s">
        <v>127</v>
      </c>
      <c r="H4" s="21" t="s">
        <v>128</v>
      </c>
      <c r="I4" s="21" t="s">
        <v>129</v>
      </c>
      <c r="J4" s="21" t="s">
        <v>130</v>
      </c>
      <c r="K4" s="21" t="s">
        <v>131</v>
      </c>
    </row>
    <row r="5" ht="15.4" customHeight="1">
      <c r="A5" s="7" t="s">
        <v>132</v>
      </c>
      <c r="B5" s="8" t="s">
        <v>6</v>
      </c>
      <c r="C5" s="8" t="s">
        <v>6</v>
      </c>
      <c r="D5" s="8" t="s">
        <v>6</v>
      </c>
      <c r="E5" s="22" t="s">
        <v>6</v>
      </c>
      <c r="F5" s="22" t="s">
        <v>6</v>
      </c>
      <c r="G5" s="22" t="s">
        <v>6</v>
      </c>
      <c r="H5" s="22" t="s">
        <v>6</v>
      </c>
      <c r="I5" s="22" t="s">
        <v>6</v>
      </c>
      <c r="J5" s="22" t="s">
        <v>6</v>
      </c>
      <c r="K5" s="22" t="s">
        <v>133</v>
      </c>
    </row>
    <row r="6" ht="15.4" customHeight="1">
      <c r="A6" s="7" t="s">
        <v>6</v>
      </c>
      <c r="B6" s="8" t="s">
        <v>6</v>
      </c>
      <c r="C6" s="8" t="s">
        <v>6</v>
      </c>
      <c r="D6" s="8" t="s">
        <v>6</v>
      </c>
      <c r="E6" s="22" t="s">
        <v>6</v>
      </c>
      <c r="F6" s="22" t="s">
        <v>6</v>
      </c>
      <c r="G6" s="22" t="s">
        <v>6</v>
      </c>
      <c r="H6" s="22" t="s">
        <v>6</v>
      </c>
      <c r="I6" s="22" t="s">
        <v>6</v>
      </c>
      <c r="J6" s="22" t="s">
        <v>6</v>
      </c>
      <c r="K6" s="22" t="s">
        <v>6</v>
      </c>
    </row>
    <row r="7" ht="15.4" customHeight="1">
      <c r="A7" s="7" t="s">
        <v>6</v>
      </c>
      <c r="B7" s="8" t="s">
        <v>6</v>
      </c>
      <c r="C7" s="8" t="s">
        <v>6</v>
      </c>
      <c r="D7" s="8" t="s">
        <v>6</v>
      </c>
      <c r="E7" s="22" t="s">
        <v>6</v>
      </c>
      <c r="F7" s="22" t="s">
        <v>6</v>
      </c>
      <c r="G7" s="22" t="s">
        <v>6</v>
      </c>
      <c r="H7" s="22" t="s">
        <v>6</v>
      </c>
      <c r="I7" s="22" t="s">
        <v>6</v>
      </c>
      <c r="J7" s="22" t="s">
        <v>6</v>
      </c>
      <c r="K7" s="22" t="s">
        <v>6</v>
      </c>
    </row>
    <row r="8" ht="15.4" customHeight="1">
      <c r="A8" s="7" t="s">
        <v>134</v>
      </c>
      <c r="B8" s="8" t="s">
        <v>135</v>
      </c>
      <c r="C8" s="8" t="s">
        <v>136</v>
      </c>
      <c r="D8" s="8" t="s">
        <v>11</v>
      </c>
      <c r="E8" s="22" t="s">
        <v>12</v>
      </c>
      <c r="F8" s="22" t="s">
        <v>13</v>
      </c>
      <c r="G8" s="22" t="s">
        <v>21</v>
      </c>
      <c r="H8" s="22" t="s">
        <v>25</v>
      </c>
      <c r="I8" s="22" t="s">
        <v>29</v>
      </c>
      <c r="J8" s="22" t="s">
        <v>33</v>
      </c>
      <c r="K8" s="22" t="s">
        <v>37</v>
      </c>
    </row>
    <row r="9" ht="15.4" customHeight="1">
      <c r="A9" s="7" t="s">
        <v>6</v>
      </c>
      <c r="B9" s="8" t="s">
        <v>6</v>
      </c>
      <c r="C9" s="8" t="s">
        <v>6</v>
      </c>
      <c r="D9" s="8" t="s">
        <v>137</v>
      </c>
      <c r="E9" s="23">
        <v>3228.819371</v>
      </c>
      <c r="F9" s="23">
        <v>3228.819371</v>
      </c>
      <c r="G9" s="24"/>
      <c r="H9" s="23"/>
      <c r="I9" s="24"/>
      <c r="J9" s="24"/>
      <c r="K9" s="23"/>
    </row>
    <row r="10" ht="15.4" customHeight="1">
      <c r="A10" s="25">
        <v>201</v>
      </c>
      <c r="B10" s="26"/>
      <c r="C10" s="26"/>
      <c r="D10" s="26" t="s">
        <v>138</v>
      </c>
      <c r="E10" s="10">
        <v>2747.9682399999997</v>
      </c>
      <c r="F10" s="10">
        <v>2747.9682399999997</v>
      </c>
      <c r="G10" s="12"/>
      <c r="H10" s="12"/>
      <c r="I10" s="12"/>
      <c r="J10" s="12"/>
      <c r="K10" s="10"/>
    </row>
    <row r="11" ht="15.4" customHeight="1">
      <c r="A11" s="25">
        <v>20138</v>
      </c>
      <c r="B11" s="26"/>
      <c r="C11" s="26"/>
      <c r="D11" s="26" t="s">
        <v>139</v>
      </c>
      <c r="E11" s="10">
        <v>2747.9682399999997</v>
      </c>
      <c r="F11" s="10">
        <v>2747.9682399999997</v>
      </c>
      <c r="G11" s="12"/>
      <c r="H11" s="12"/>
      <c r="I11" s="12"/>
      <c r="J11" s="12"/>
      <c r="K11" s="10"/>
    </row>
    <row r="12" ht="15.4" customHeight="1">
      <c r="A12" s="25">
        <v>2013801</v>
      </c>
      <c r="B12" s="26"/>
      <c r="C12" s="26"/>
      <c r="D12" s="26" t="s">
        <v>140</v>
      </c>
      <c r="E12" s="10">
        <v>2728.0572399999996</v>
      </c>
      <c r="F12" s="10">
        <v>2728.0572399999996</v>
      </c>
      <c r="G12" s="12"/>
      <c r="H12" s="12"/>
      <c r="I12" s="12"/>
      <c r="J12" s="12"/>
      <c r="K12" s="10"/>
    </row>
    <row r="13" ht="15.4" customHeight="1">
      <c r="A13" s="27">
        <v>2013812</v>
      </c>
      <c r="B13" s="28"/>
      <c r="C13" s="29"/>
      <c r="D13" s="26" t="s">
        <v>141</v>
      </c>
      <c r="E13" s="10">
        <v>19.911000000000001</v>
      </c>
      <c r="F13" s="10">
        <v>19.911000000000001</v>
      </c>
      <c r="G13" s="12"/>
      <c r="H13" s="12"/>
      <c r="I13" s="12"/>
      <c r="J13" s="12"/>
      <c r="K13" s="10"/>
    </row>
    <row r="14" ht="15.4" customHeight="1">
      <c r="A14" s="30">
        <v>208</v>
      </c>
      <c r="B14" s="31"/>
      <c r="C14" s="32"/>
      <c r="D14" s="26" t="s">
        <v>142</v>
      </c>
      <c r="E14" s="10">
        <v>286.557323</v>
      </c>
      <c r="F14" s="10">
        <v>286.557323</v>
      </c>
      <c r="G14" s="12"/>
      <c r="H14" s="12"/>
      <c r="I14" s="12"/>
      <c r="J14" s="12"/>
      <c r="K14" s="10"/>
    </row>
    <row r="15" ht="15.4" customHeight="1">
      <c r="A15" s="30">
        <v>20805</v>
      </c>
      <c r="B15" s="31"/>
      <c r="C15" s="32"/>
      <c r="D15" s="26" t="s">
        <v>143</v>
      </c>
      <c r="E15" s="10">
        <v>286.557323</v>
      </c>
      <c r="F15" s="10">
        <v>286.557323</v>
      </c>
      <c r="G15" s="12"/>
      <c r="H15" s="12"/>
      <c r="I15" s="12"/>
      <c r="J15" s="12"/>
      <c r="K15" s="10"/>
    </row>
    <row r="16" ht="15.4" customHeight="1">
      <c r="A16" s="30">
        <v>2080505</v>
      </c>
      <c r="B16" s="31"/>
      <c r="C16" s="32"/>
      <c r="D16" s="26" t="s">
        <v>144</v>
      </c>
      <c r="E16" s="10">
        <v>210.75248500000001</v>
      </c>
      <c r="F16" s="10">
        <v>210.75248500000001</v>
      </c>
      <c r="G16" s="12"/>
      <c r="H16" s="12"/>
      <c r="I16" s="12"/>
      <c r="J16" s="12"/>
      <c r="K16" s="10"/>
    </row>
    <row r="17" ht="15.4" customHeight="1">
      <c r="A17" s="30">
        <v>2080506</v>
      </c>
      <c r="B17" s="31"/>
      <c r="C17" s="32"/>
      <c r="D17" s="26" t="s">
        <v>145</v>
      </c>
      <c r="E17" s="10">
        <v>75.804838000000004</v>
      </c>
      <c r="F17" s="10">
        <v>75.804838000000004</v>
      </c>
      <c r="G17" s="12"/>
      <c r="H17" s="12"/>
      <c r="I17" s="12"/>
      <c r="J17" s="12"/>
      <c r="K17" s="10"/>
    </row>
    <row r="18" ht="15.4" customHeight="1">
      <c r="A18" s="30">
        <v>210</v>
      </c>
      <c r="B18" s="31"/>
      <c r="C18" s="32"/>
      <c r="D18" s="26" t="s">
        <v>146</v>
      </c>
      <c r="E18" s="10">
        <v>178.322168</v>
      </c>
      <c r="F18" s="10">
        <v>178.322168</v>
      </c>
      <c r="G18" s="12"/>
      <c r="H18" s="12"/>
      <c r="I18" s="12"/>
      <c r="J18" s="12"/>
      <c r="K18" s="10"/>
    </row>
    <row r="19" ht="15.4" customHeight="1">
      <c r="A19" s="25">
        <v>21011</v>
      </c>
      <c r="B19" s="26"/>
      <c r="C19" s="26"/>
      <c r="D19" s="26" t="s">
        <v>147</v>
      </c>
      <c r="E19" s="10">
        <v>178.322168</v>
      </c>
      <c r="F19" s="10">
        <v>178.322168</v>
      </c>
      <c r="G19" s="12"/>
      <c r="H19" s="12"/>
      <c r="I19" s="12"/>
      <c r="J19" s="12"/>
      <c r="K19" s="12"/>
    </row>
    <row r="20" ht="15.4" customHeight="1">
      <c r="A20" s="25">
        <v>2101101</v>
      </c>
      <c r="B20" s="26"/>
      <c r="C20" s="26"/>
      <c r="D20" s="26" t="s">
        <v>148</v>
      </c>
      <c r="E20" s="10">
        <v>178.322168</v>
      </c>
      <c r="F20" s="10">
        <v>178.322168</v>
      </c>
      <c r="G20" s="12"/>
      <c r="H20" s="12"/>
      <c r="I20" s="12"/>
      <c r="J20" s="12"/>
      <c r="K20" s="12"/>
    </row>
    <row r="21" ht="15.4" customHeight="1">
      <c r="A21" s="25">
        <v>213</v>
      </c>
      <c r="B21" s="26"/>
      <c r="C21" s="26"/>
      <c r="D21" s="26" t="s">
        <v>149</v>
      </c>
      <c r="E21" s="10">
        <v>9.9911999999999992</v>
      </c>
      <c r="F21" s="10">
        <v>9.9911999999999992</v>
      </c>
      <c r="G21" s="12"/>
      <c r="H21" s="12"/>
      <c r="I21" s="12"/>
      <c r="J21" s="12"/>
      <c r="K21" s="12"/>
    </row>
    <row r="22" ht="15.4" customHeight="1">
      <c r="A22" s="25">
        <v>21305</v>
      </c>
      <c r="B22" s="26"/>
      <c r="C22" s="26"/>
      <c r="D22" s="26" t="s">
        <v>150</v>
      </c>
      <c r="E22" s="10">
        <v>9.9911999999999992</v>
      </c>
      <c r="F22" s="10">
        <v>9.9911999999999992</v>
      </c>
      <c r="G22" s="12"/>
      <c r="H22" s="12"/>
      <c r="I22" s="12"/>
      <c r="J22" s="12"/>
      <c r="K22" s="12"/>
    </row>
    <row r="23" ht="15.4" customHeight="1">
      <c r="A23" s="25">
        <v>2130599</v>
      </c>
      <c r="B23" s="26"/>
      <c r="C23" s="26"/>
      <c r="D23" s="26" t="s">
        <v>151</v>
      </c>
      <c r="E23" s="10">
        <v>9.9911999999999992</v>
      </c>
      <c r="F23" s="10">
        <v>9.9911999999999992</v>
      </c>
      <c r="G23" s="12"/>
      <c r="H23" s="12"/>
      <c r="I23" s="12"/>
      <c r="J23" s="12"/>
      <c r="K23" s="12"/>
    </row>
    <row r="24" ht="15.4" customHeight="1">
      <c r="A24" s="25">
        <v>224</v>
      </c>
      <c r="B24" s="26"/>
      <c r="C24" s="26"/>
      <c r="D24" s="26" t="s">
        <v>152</v>
      </c>
      <c r="E24" s="10">
        <v>5.9804399999999998</v>
      </c>
      <c r="F24" s="10">
        <v>5.9804399999999998</v>
      </c>
      <c r="G24" s="12"/>
      <c r="H24" s="12"/>
      <c r="I24" s="12"/>
      <c r="J24" s="12"/>
      <c r="K24" s="12"/>
    </row>
    <row r="25" ht="15.4" customHeight="1">
      <c r="A25" s="30">
        <v>22401</v>
      </c>
      <c r="B25" s="31"/>
      <c r="C25" s="32"/>
      <c r="D25" s="26" t="s">
        <v>153</v>
      </c>
      <c r="E25" s="10">
        <v>5.9804399999999998</v>
      </c>
      <c r="F25" s="10">
        <v>5.9804399999999998</v>
      </c>
      <c r="G25" s="12"/>
      <c r="H25" s="12"/>
      <c r="I25" s="12"/>
      <c r="J25" s="12"/>
      <c r="K25" s="12"/>
    </row>
    <row r="26" ht="15.4" customHeight="1">
      <c r="A26" s="25">
        <v>2240101</v>
      </c>
      <c r="B26" s="26"/>
      <c r="C26" s="26"/>
      <c r="D26" s="26" t="s">
        <v>140</v>
      </c>
      <c r="E26" s="10">
        <v>5.9804399999999998</v>
      </c>
      <c r="F26" s="10">
        <v>5.9804399999999998</v>
      </c>
      <c r="G26" s="12"/>
      <c r="H26" s="12"/>
      <c r="I26" s="12"/>
      <c r="J26" s="12"/>
      <c r="K26" s="12"/>
    </row>
    <row r="27" ht="15.4" customHeight="1">
      <c r="A27" s="33" t="s">
        <v>154</v>
      </c>
      <c r="B27" s="33" t="s">
        <v>6</v>
      </c>
      <c r="C27" s="33" t="s">
        <v>6</v>
      </c>
      <c r="D27" s="33" t="s">
        <v>6</v>
      </c>
      <c r="E27" s="33" t="s">
        <v>6</v>
      </c>
      <c r="F27" s="33" t="s">
        <v>6</v>
      </c>
      <c r="G27" s="33" t="s">
        <v>6</v>
      </c>
      <c r="H27" s="33" t="s">
        <v>6</v>
      </c>
      <c r="I27" s="33" t="s">
        <v>6</v>
      </c>
      <c r="J27" s="33" t="s">
        <v>6</v>
      </c>
      <c r="K27" s="33" t="s">
        <v>6</v>
      </c>
    </row>
    <row r="28" ht="15.4" customHeight="1">
      <c r="A28" s="33" t="s">
        <v>155</v>
      </c>
      <c r="B28" s="33" t="s">
        <v>6</v>
      </c>
      <c r="C28" s="33" t="s">
        <v>6</v>
      </c>
      <c r="D28" s="33" t="s">
        <v>6</v>
      </c>
      <c r="E28" s="33" t="s">
        <v>6</v>
      </c>
      <c r="F28" s="33" t="s">
        <v>6</v>
      </c>
      <c r="G28" s="33" t="s">
        <v>6</v>
      </c>
      <c r="H28" s="33" t="s">
        <v>6</v>
      </c>
      <c r="I28" s="33" t="s">
        <v>6</v>
      </c>
      <c r="J28" s="33" t="s">
        <v>6</v>
      </c>
      <c r="K28" s="33" t="s">
        <v>6</v>
      </c>
    </row>
    <row r="29" ht="15.4" customHeight="1">
      <c r="A29" s="33" t="s">
        <v>156</v>
      </c>
      <c r="B29" s="33" t="s">
        <v>6</v>
      </c>
      <c r="C29" s="33" t="s">
        <v>6</v>
      </c>
      <c r="D29" s="33" t="s">
        <v>6</v>
      </c>
      <c r="E29" s="33" t="s">
        <v>6</v>
      </c>
      <c r="F29" s="33" t="s">
        <v>6</v>
      </c>
      <c r="G29" s="33" t="s">
        <v>6</v>
      </c>
      <c r="H29" s="33" t="s">
        <v>6</v>
      </c>
      <c r="I29" s="33" t="s">
        <v>6</v>
      </c>
      <c r="J29" s="33" t="s">
        <v>6</v>
      </c>
      <c r="K29" s="33" t="s">
        <v>6</v>
      </c>
    </row>
    <row r="30" ht="15.4" customHeight="1">
      <c r="A30" s="33" t="s">
        <v>157</v>
      </c>
      <c r="B30" s="33" t="s">
        <v>6</v>
      </c>
      <c r="C30" s="33" t="s">
        <v>6</v>
      </c>
      <c r="D30" s="33" t="s">
        <v>6</v>
      </c>
      <c r="E30" s="33" t="s">
        <v>6</v>
      </c>
      <c r="F30" s="33" t="s">
        <v>6</v>
      </c>
      <c r="G30" s="33" t="s">
        <v>6</v>
      </c>
      <c r="H30" s="33" t="s">
        <v>6</v>
      </c>
      <c r="I30" s="33" t="s">
        <v>6</v>
      </c>
      <c r="J30" s="33" t="s">
        <v>6</v>
      </c>
      <c r="K30" s="33" t="s">
        <v>6</v>
      </c>
    </row>
    <row r="32" ht="12.75">
      <c r="G32" s="20" t="s">
        <v>158</v>
      </c>
    </row>
  </sheetData>
  <mergeCells count="128">
    <mergeCell ref="A1:K1"/>
    <mergeCell ref="A10:C10"/>
    <mergeCell ref="A10:C10"/>
    <mergeCell ref="A10:C10"/>
    <mergeCell ref="A19:C19"/>
    <mergeCell ref="A19:C19"/>
    <mergeCell ref="A19:C19"/>
    <mergeCell ref="D4:D7"/>
    <mergeCell ref="D4:D7"/>
    <mergeCell ref="D4:D7"/>
    <mergeCell ref="A23:C23"/>
    <mergeCell ref="A20:C20"/>
    <mergeCell ref="A20:C20"/>
    <mergeCell ref="A20:C20"/>
    <mergeCell ref="A21:C21"/>
    <mergeCell ref="A21:C21"/>
    <mergeCell ref="A21:C21"/>
    <mergeCell ref="A24:C24"/>
    <mergeCell ref="A24:C24"/>
    <mergeCell ref="A26:C26"/>
    <mergeCell ref="A26:C26"/>
    <mergeCell ref="A26:C26"/>
    <mergeCell ref="A22:C22"/>
    <mergeCell ref="A22:C22"/>
    <mergeCell ref="A22:C22"/>
    <mergeCell ref="A23:C23"/>
    <mergeCell ref="A23:C23"/>
    <mergeCell ref="A27:K27"/>
    <mergeCell ref="A27:K27"/>
    <mergeCell ref="A27:K27"/>
    <mergeCell ref="A27:K27"/>
    <mergeCell ref="A27:K27"/>
    <mergeCell ref="A27:K27"/>
    <mergeCell ref="A27:K27"/>
    <mergeCell ref="A27:K27"/>
    <mergeCell ref="A27:K27"/>
    <mergeCell ref="A27:K27"/>
    <mergeCell ref="A27:K27"/>
    <mergeCell ref="A28:K28"/>
    <mergeCell ref="A28:K28"/>
    <mergeCell ref="A28:K28"/>
    <mergeCell ref="A28:K28"/>
    <mergeCell ref="A28:K28"/>
    <mergeCell ref="A28:K28"/>
    <mergeCell ref="A28:K28"/>
    <mergeCell ref="A28:K28"/>
    <mergeCell ref="A28:K28"/>
    <mergeCell ref="A28:K28"/>
    <mergeCell ref="A28:K28"/>
    <mergeCell ref="A29:K29"/>
    <mergeCell ref="A29:K29"/>
    <mergeCell ref="A29:K29"/>
    <mergeCell ref="A29:K29"/>
    <mergeCell ref="A29:K29"/>
    <mergeCell ref="A29:K29"/>
    <mergeCell ref="A29:K29"/>
    <mergeCell ref="A29:K29"/>
    <mergeCell ref="A29:K29"/>
    <mergeCell ref="A29:K29"/>
    <mergeCell ref="A29:K29"/>
    <mergeCell ref="A30:K30"/>
    <mergeCell ref="A30:K30"/>
    <mergeCell ref="A30:K30"/>
    <mergeCell ref="A30:K30"/>
    <mergeCell ref="A30:K30"/>
    <mergeCell ref="A30:K30"/>
    <mergeCell ref="A30:K30"/>
    <mergeCell ref="A30:K30"/>
    <mergeCell ref="A30:K30"/>
    <mergeCell ref="A30:K30"/>
    <mergeCell ref="A30:K30"/>
    <mergeCell ref="A8:A9"/>
    <mergeCell ref="A8:A9"/>
    <mergeCell ref="B8:B9"/>
    <mergeCell ref="B8:B9"/>
    <mergeCell ref="C8:C9"/>
    <mergeCell ref="C8:C9"/>
    <mergeCell ref="D4:D7"/>
    <mergeCell ref="E4:E7"/>
    <mergeCell ref="E4:E7"/>
    <mergeCell ref="E4:E7"/>
    <mergeCell ref="E4:E7"/>
    <mergeCell ref="F4:F7"/>
    <mergeCell ref="F4:F7"/>
    <mergeCell ref="F4:F7"/>
    <mergeCell ref="F4:F7"/>
    <mergeCell ref="G4:G7"/>
    <mergeCell ref="G4:G7"/>
    <mergeCell ref="G4:G7"/>
    <mergeCell ref="G4:G7"/>
    <mergeCell ref="H4:H7"/>
    <mergeCell ref="H4:H7"/>
    <mergeCell ref="H4:H7"/>
    <mergeCell ref="H4:H7"/>
    <mergeCell ref="I4:I7"/>
    <mergeCell ref="I4:I7"/>
    <mergeCell ref="I4:I7"/>
    <mergeCell ref="I4:I7"/>
    <mergeCell ref="J4:J7"/>
    <mergeCell ref="J4:J7"/>
    <mergeCell ref="J4:J7"/>
    <mergeCell ref="J4:J7"/>
    <mergeCell ref="K4:K7"/>
    <mergeCell ref="K4:K7"/>
    <mergeCell ref="K4:K7"/>
    <mergeCell ref="K4:K7"/>
    <mergeCell ref="A4:C7"/>
    <mergeCell ref="A4:C7"/>
    <mergeCell ref="A4:C7"/>
    <mergeCell ref="A4:C7"/>
    <mergeCell ref="A4:C7"/>
    <mergeCell ref="A4:C7"/>
    <mergeCell ref="A4:C7"/>
    <mergeCell ref="A4:C7"/>
    <mergeCell ref="A4:C7"/>
    <mergeCell ref="A4:C7"/>
    <mergeCell ref="A4:C7"/>
    <mergeCell ref="A4:C7"/>
    <mergeCell ref="A17:C17"/>
    <mergeCell ref="A18:C18"/>
    <mergeCell ref="A25:C25"/>
    <mergeCell ref="A11:C11"/>
    <mergeCell ref="A12:C12"/>
    <mergeCell ref="A13:C13"/>
    <mergeCell ref="A14:C14"/>
    <mergeCell ref="A15:C15"/>
    <mergeCell ref="A16:C16"/>
    <mergeCell ref="A24:C24"/>
  </mergeCells>
  <printOptions headings="0" gridLines="0"/>
  <pageMargins left="0.75" right="0.75" top="1" bottom="1" header="0.5" footer="0.5"/>
  <pageSetup paperSize="9" scale="90" firstPageNumber="1" fitToWidth="1" fitToHeight="1" pageOrder="downThenOver" orientation="portrait" usePrinterDefaults="1" blackAndWhite="0" draft="0" cellComments="none" useFirstPageNumber="0" errors="displayed" horizontalDpi="600" verticalDpi="600" copies="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0"/>
  </sheetPr>
  <sheetViews>
    <sheetView zoomScale="100" workbookViewId="0">
      <selection activeCell="F9" activeCellId="0" sqref="F9:F27"/>
    </sheetView>
  </sheetViews>
  <sheetFormatPr baseColWidth="8" defaultColWidth="9.1406299999999998" defaultRowHeight="12.75" customHeight="1"/>
  <cols>
    <col customWidth="1" min="1" max="3" width="3.1406299999999998"/>
    <col customWidth="1" min="4" max="4" width="37.425800000000002"/>
    <col customWidth="1" min="5" max="10" width="17.140599999999999"/>
    <col bestFit="1" customWidth="1" min="11" max="11" width="9.7109400000000008"/>
  </cols>
  <sheetData>
    <row r="1" ht="19.5">
      <c r="A1" s="1" t="s">
        <v>159</v>
      </c>
      <c r="B1" s="2"/>
      <c r="C1" s="2"/>
      <c r="D1" s="2"/>
      <c r="E1" s="2"/>
      <c r="F1" s="1" t="s">
        <v>160</v>
      </c>
      <c r="G1" s="2"/>
      <c r="H1" s="2"/>
      <c r="I1" s="2"/>
      <c r="J1" s="2"/>
    </row>
    <row r="2" ht="12.75">
      <c r="J2" s="3" t="s">
        <v>161</v>
      </c>
    </row>
    <row r="3" ht="12.75">
      <c r="A3" s="4" t="s">
        <v>122</v>
      </c>
      <c r="D3" s="4" t="s">
        <v>123</v>
      </c>
      <c r="J3" s="3" t="s">
        <v>4</v>
      </c>
    </row>
    <row r="4" ht="15.4" customHeight="1">
      <c r="A4" s="5" t="s">
        <v>124</v>
      </c>
      <c r="B4" s="6" t="s">
        <v>6</v>
      </c>
      <c r="C4" s="6" t="s">
        <v>6</v>
      </c>
      <c r="D4" s="6" t="s">
        <v>125</v>
      </c>
      <c r="E4" s="21" t="s">
        <v>100</v>
      </c>
      <c r="F4" s="21" t="s">
        <v>162</v>
      </c>
      <c r="G4" s="21" t="s">
        <v>163</v>
      </c>
      <c r="H4" s="21" t="s">
        <v>164</v>
      </c>
      <c r="I4" s="21" t="s">
        <v>165</v>
      </c>
      <c r="J4" s="21" t="s">
        <v>166</v>
      </c>
    </row>
    <row r="5" ht="15.4" customHeight="1">
      <c r="A5" s="7" t="s">
        <v>132</v>
      </c>
      <c r="B5" s="8" t="s">
        <v>6</v>
      </c>
      <c r="C5" s="8" t="s">
        <v>6</v>
      </c>
      <c r="D5" s="8" t="s">
        <v>6</v>
      </c>
      <c r="E5" s="22" t="s">
        <v>6</v>
      </c>
      <c r="F5" s="22" t="s">
        <v>6</v>
      </c>
      <c r="G5" s="22" t="s">
        <v>6</v>
      </c>
      <c r="H5" s="22" t="s">
        <v>6</v>
      </c>
      <c r="I5" s="22" t="s">
        <v>6</v>
      </c>
      <c r="J5" s="22" t="s">
        <v>6</v>
      </c>
    </row>
    <row r="6" ht="15.4" customHeight="1">
      <c r="A6" s="7" t="s">
        <v>6</v>
      </c>
      <c r="B6" s="8" t="s">
        <v>6</v>
      </c>
      <c r="C6" s="8" t="s">
        <v>6</v>
      </c>
      <c r="D6" s="8" t="s">
        <v>6</v>
      </c>
      <c r="E6" s="22" t="s">
        <v>6</v>
      </c>
      <c r="F6" s="22" t="s">
        <v>6</v>
      </c>
      <c r="G6" s="22" t="s">
        <v>6</v>
      </c>
      <c r="H6" s="22" t="s">
        <v>6</v>
      </c>
      <c r="I6" s="22" t="s">
        <v>6</v>
      </c>
      <c r="J6" s="22" t="s">
        <v>6</v>
      </c>
    </row>
    <row r="7" ht="15.4" customHeight="1">
      <c r="A7" s="7" t="s">
        <v>6</v>
      </c>
      <c r="B7" s="8" t="s">
        <v>6</v>
      </c>
      <c r="C7" s="8" t="s">
        <v>6</v>
      </c>
      <c r="D7" s="8" t="s">
        <v>6</v>
      </c>
      <c r="E7" s="22" t="s">
        <v>6</v>
      </c>
      <c r="F7" s="22" t="s">
        <v>6</v>
      </c>
      <c r="G7" s="22" t="s">
        <v>6</v>
      </c>
      <c r="H7" s="22" t="s">
        <v>6</v>
      </c>
      <c r="I7" s="22" t="s">
        <v>6</v>
      </c>
      <c r="J7" s="22" t="s">
        <v>6</v>
      </c>
    </row>
    <row r="8" ht="15.4" customHeight="1">
      <c r="A8" s="7" t="s">
        <v>134</v>
      </c>
      <c r="B8" s="8" t="s">
        <v>135</v>
      </c>
      <c r="C8" s="8" t="s">
        <v>136</v>
      </c>
      <c r="D8" s="8" t="s">
        <v>11</v>
      </c>
      <c r="E8" s="22" t="s">
        <v>12</v>
      </c>
      <c r="F8" s="22" t="s">
        <v>13</v>
      </c>
      <c r="G8" s="22" t="s">
        <v>21</v>
      </c>
      <c r="H8" s="22" t="s">
        <v>25</v>
      </c>
      <c r="I8" s="22" t="s">
        <v>29</v>
      </c>
      <c r="J8" s="22" t="s">
        <v>33</v>
      </c>
    </row>
    <row r="9" ht="15.4" customHeight="1">
      <c r="A9" s="7" t="s">
        <v>6</v>
      </c>
      <c r="B9" s="8" t="s">
        <v>6</v>
      </c>
      <c r="C9" s="8" t="s">
        <v>6</v>
      </c>
      <c r="D9" s="8" t="s">
        <v>137</v>
      </c>
      <c r="E9" s="23">
        <v>3270.076658</v>
      </c>
      <c r="F9" s="23">
        <v>3270.076658</v>
      </c>
      <c r="G9" s="23"/>
      <c r="H9" s="24" t="s">
        <v>6</v>
      </c>
      <c r="I9" s="24" t="s">
        <v>6</v>
      </c>
      <c r="J9" s="24" t="s">
        <v>6</v>
      </c>
    </row>
    <row r="10" ht="15.4" customHeight="1">
      <c r="A10" s="25">
        <v>201</v>
      </c>
      <c r="B10" s="26"/>
      <c r="C10" s="26"/>
      <c r="D10" s="26" t="s">
        <v>138</v>
      </c>
      <c r="E10" s="10">
        <v>2792.3299269999998</v>
      </c>
      <c r="F10" s="10">
        <v>2792.3299269999998</v>
      </c>
      <c r="G10" s="10"/>
      <c r="H10" s="12" t="s">
        <v>6</v>
      </c>
      <c r="I10" s="12" t="s">
        <v>6</v>
      </c>
      <c r="J10" s="12" t="s">
        <v>6</v>
      </c>
    </row>
    <row r="11" ht="15.4" customHeight="1">
      <c r="A11" s="25">
        <v>20138</v>
      </c>
      <c r="B11" s="26"/>
      <c r="C11" s="26"/>
      <c r="D11" s="26" t="s">
        <v>139</v>
      </c>
      <c r="E11" s="10">
        <v>2792.3299269999998</v>
      </c>
      <c r="F11" s="10">
        <v>2792.3299269999998</v>
      </c>
      <c r="G11" s="10"/>
      <c r="H11" s="12" t="s">
        <v>6</v>
      </c>
      <c r="I11" s="12" t="s">
        <v>6</v>
      </c>
      <c r="J11" s="12" t="s">
        <v>6</v>
      </c>
    </row>
    <row r="12" ht="15.4" customHeight="1">
      <c r="A12" s="25">
        <v>2013801</v>
      </c>
      <c r="B12" s="26"/>
      <c r="C12" s="26"/>
      <c r="D12" s="26" t="s">
        <v>140</v>
      </c>
      <c r="E12" s="10">
        <v>2764.279317</v>
      </c>
      <c r="F12" s="10">
        <v>2764.279317</v>
      </c>
      <c r="G12" s="12"/>
      <c r="H12" s="12" t="s">
        <v>6</v>
      </c>
      <c r="I12" s="12" t="s">
        <v>6</v>
      </c>
      <c r="J12" s="12" t="s">
        <v>6</v>
      </c>
    </row>
    <row r="13" ht="15.4" customHeight="1">
      <c r="A13" s="27">
        <v>2013812</v>
      </c>
      <c r="B13" s="28"/>
      <c r="C13" s="29"/>
      <c r="D13" s="26" t="s">
        <v>141</v>
      </c>
      <c r="E13" s="10">
        <v>27.885999999999999</v>
      </c>
      <c r="F13" s="10">
        <v>27.885999999999999</v>
      </c>
      <c r="G13" s="10"/>
      <c r="H13" s="12" t="s">
        <v>6</v>
      </c>
      <c r="I13" s="12" t="s">
        <v>6</v>
      </c>
      <c r="J13" s="12" t="s">
        <v>6</v>
      </c>
    </row>
    <row r="14" ht="15.4" customHeight="1">
      <c r="A14" s="25">
        <v>2013899</v>
      </c>
      <c r="B14" s="26"/>
      <c r="C14" s="26"/>
      <c r="D14" s="26" t="s">
        <v>167</v>
      </c>
      <c r="E14" s="10">
        <v>0.16460999999999998</v>
      </c>
      <c r="F14" s="10">
        <v>0.16460999999999998</v>
      </c>
      <c r="G14" s="12"/>
      <c r="H14" s="12" t="s">
        <v>6</v>
      </c>
      <c r="I14" s="12" t="s">
        <v>6</v>
      </c>
      <c r="J14" s="12" t="s">
        <v>6</v>
      </c>
    </row>
    <row r="15" ht="15.4" customHeight="1">
      <c r="A15" s="30">
        <v>208</v>
      </c>
      <c r="B15" s="31"/>
      <c r="C15" s="32"/>
      <c r="D15" s="26" t="s">
        <v>142</v>
      </c>
      <c r="E15" s="10">
        <v>286.557323</v>
      </c>
      <c r="F15" s="10">
        <v>286.557323</v>
      </c>
      <c r="G15" s="12"/>
      <c r="H15" s="12" t="s">
        <v>6</v>
      </c>
      <c r="I15" s="12" t="s">
        <v>6</v>
      </c>
      <c r="J15" s="12" t="s">
        <v>6</v>
      </c>
    </row>
    <row r="16" ht="15.4" customHeight="1">
      <c r="A16" s="30">
        <v>20805</v>
      </c>
      <c r="B16" s="31"/>
      <c r="C16" s="32"/>
      <c r="D16" s="26" t="s">
        <v>143</v>
      </c>
      <c r="E16" s="10">
        <v>286.557323</v>
      </c>
      <c r="F16" s="10">
        <v>286.557323</v>
      </c>
      <c r="G16" s="12"/>
      <c r="H16" s="12" t="s">
        <v>6</v>
      </c>
      <c r="I16" s="12" t="s">
        <v>6</v>
      </c>
      <c r="J16" s="12" t="s">
        <v>6</v>
      </c>
    </row>
    <row r="17" ht="15.4" customHeight="1">
      <c r="A17" s="30">
        <v>2080505</v>
      </c>
      <c r="B17" s="31"/>
      <c r="C17" s="32"/>
      <c r="D17" s="26" t="s">
        <v>144</v>
      </c>
      <c r="E17" s="10">
        <v>210.75248500000001</v>
      </c>
      <c r="F17" s="10">
        <v>210.75248500000001</v>
      </c>
      <c r="G17" s="12"/>
      <c r="H17" s="12" t="s">
        <v>6</v>
      </c>
      <c r="I17" s="12" t="s">
        <v>6</v>
      </c>
      <c r="J17" s="12" t="s">
        <v>6</v>
      </c>
    </row>
    <row r="18" ht="15.4" customHeight="1">
      <c r="A18" s="30">
        <v>2080506</v>
      </c>
      <c r="B18" s="31"/>
      <c r="C18" s="32"/>
      <c r="D18" s="26" t="s">
        <v>145</v>
      </c>
      <c r="E18" s="10">
        <v>75.804838000000004</v>
      </c>
      <c r="F18" s="10">
        <v>75.804838000000004</v>
      </c>
      <c r="G18" s="12"/>
      <c r="H18" s="12" t="s">
        <v>6</v>
      </c>
      <c r="I18" s="12" t="s">
        <v>6</v>
      </c>
      <c r="J18" s="12" t="s">
        <v>6</v>
      </c>
    </row>
    <row r="19" ht="15.4" customHeight="1">
      <c r="A19" s="30">
        <v>210</v>
      </c>
      <c r="B19" s="31"/>
      <c r="C19" s="32"/>
      <c r="D19" s="26" t="s">
        <v>146</v>
      </c>
      <c r="E19" s="10">
        <v>178.322168</v>
      </c>
      <c r="F19" s="10">
        <v>178.322168</v>
      </c>
      <c r="G19" s="12"/>
      <c r="H19" s="12"/>
      <c r="I19" s="12"/>
      <c r="J19" s="12"/>
    </row>
    <row r="20" ht="15.4" customHeight="1">
      <c r="A20" s="25">
        <v>21011</v>
      </c>
      <c r="B20" s="26"/>
      <c r="C20" s="26"/>
      <c r="D20" s="26" t="s">
        <v>147</v>
      </c>
      <c r="E20" s="10">
        <v>178.322168</v>
      </c>
      <c r="F20" s="10">
        <v>178.322168</v>
      </c>
      <c r="G20" s="12"/>
      <c r="H20" s="12"/>
      <c r="I20" s="12"/>
      <c r="J20" s="12"/>
    </row>
    <row r="21" ht="15.4" customHeight="1">
      <c r="A21" s="25">
        <v>2101101</v>
      </c>
      <c r="B21" s="26"/>
      <c r="C21" s="26"/>
      <c r="D21" s="26" t="s">
        <v>148</v>
      </c>
      <c r="E21" s="10">
        <v>178.322168</v>
      </c>
      <c r="F21" s="10">
        <v>178.322168</v>
      </c>
      <c r="G21" s="12"/>
      <c r="H21" s="12"/>
      <c r="I21" s="12"/>
      <c r="J21" s="12"/>
    </row>
    <row r="22" ht="15.4" customHeight="1">
      <c r="A22" s="25">
        <v>213</v>
      </c>
      <c r="B22" s="26"/>
      <c r="C22" s="26"/>
      <c r="D22" s="26" t="s">
        <v>149</v>
      </c>
      <c r="E22" s="10">
        <v>6.8868</v>
      </c>
      <c r="F22" s="10">
        <v>6.8868</v>
      </c>
      <c r="G22" s="12"/>
      <c r="H22" s="12" t="s">
        <v>6</v>
      </c>
      <c r="I22" s="12" t="s">
        <v>6</v>
      </c>
      <c r="J22" s="12" t="s">
        <v>6</v>
      </c>
    </row>
    <row r="23" ht="15.4" customHeight="1">
      <c r="A23" s="25">
        <v>21305</v>
      </c>
      <c r="B23" s="26"/>
      <c r="C23" s="26"/>
      <c r="D23" s="26" t="s">
        <v>150</v>
      </c>
      <c r="E23" s="10">
        <v>6.8868</v>
      </c>
      <c r="F23" s="10">
        <v>6.8868</v>
      </c>
      <c r="G23" s="12"/>
      <c r="H23" s="12"/>
      <c r="I23" s="12"/>
      <c r="J23" s="12"/>
    </row>
    <row r="24" ht="15.4" customHeight="1">
      <c r="A24" s="25">
        <v>2130599</v>
      </c>
      <c r="B24" s="26"/>
      <c r="C24" s="26"/>
      <c r="D24" s="26" t="s">
        <v>151</v>
      </c>
      <c r="E24" s="10">
        <v>6.8868</v>
      </c>
      <c r="F24" s="10">
        <v>6.8868</v>
      </c>
      <c r="G24" s="12"/>
      <c r="H24" s="12"/>
      <c r="I24" s="12"/>
      <c r="J24" s="12"/>
    </row>
    <row r="25" ht="15.4" customHeight="1">
      <c r="A25" s="25">
        <v>224</v>
      </c>
      <c r="B25" s="26"/>
      <c r="C25" s="26"/>
      <c r="D25" s="26" t="s">
        <v>152</v>
      </c>
      <c r="E25" s="10">
        <v>5.9804399999999998</v>
      </c>
      <c r="F25" s="10">
        <v>5.9804399999999998</v>
      </c>
      <c r="G25" s="12"/>
      <c r="H25" s="12" t="s">
        <v>6</v>
      </c>
      <c r="I25" s="12" t="s">
        <v>6</v>
      </c>
      <c r="J25" s="12" t="s">
        <v>6</v>
      </c>
    </row>
    <row r="26" ht="15.4" customHeight="1">
      <c r="A26" s="30">
        <v>22401</v>
      </c>
      <c r="B26" s="31"/>
      <c r="C26" s="32"/>
      <c r="D26" s="26" t="s">
        <v>153</v>
      </c>
      <c r="E26" s="10">
        <v>5.9804399999999998</v>
      </c>
      <c r="F26" s="10">
        <v>5.9804399999999998</v>
      </c>
      <c r="G26" s="12"/>
      <c r="H26" s="12"/>
      <c r="I26" s="12"/>
      <c r="J26" s="12"/>
    </row>
    <row r="27" ht="15.4" customHeight="1">
      <c r="A27" s="25">
        <v>2240101</v>
      </c>
      <c r="B27" s="26"/>
      <c r="C27" s="26"/>
      <c r="D27" s="26" t="s">
        <v>140</v>
      </c>
      <c r="E27" s="10">
        <v>5.9804399999999998</v>
      </c>
      <c r="F27" s="10">
        <v>5.9804399999999998</v>
      </c>
      <c r="G27" s="12"/>
      <c r="H27" s="12" t="s">
        <v>6</v>
      </c>
      <c r="I27" s="12" t="s">
        <v>6</v>
      </c>
      <c r="J27" s="12" t="s">
        <v>6</v>
      </c>
    </row>
    <row r="28" ht="15.4" customHeight="1">
      <c r="A28" s="33" t="s">
        <v>168</v>
      </c>
      <c r="B28" s="33" t="s">
        <v>6</v>
      </c>
      <c r="C28" s="33" t="s">
        <v>6</v>
      </c>
      <c r="D28" s="33" t="s">
        <v>6</v>
      </c>
      <c r="E28" s="33" t="s">
        <v>6</v>
      </c>
      <c r="F28" s="33" t="s">
        <v>6</v>
      </c>
      <c r="G28" s="33" t="s">
        <v>6</v>
      </c>
      <c r="H28" s="33" t="s">
        <v>6</v>
      </c>
      <c r="I28" s="33" t="s">
        <v>6</v>
      </c>
      <c r="J28" s="33" t="s">
        <v>6</v>
      </c>
    </row>
    <row r="29" ht="15.4" customHeight="1">
      <c r="A29" s="33" t="s">
        <v>155</v>
      </c>
      <c r="B29" s="33" t="s">
        <v>6</v>
      </c>
      <c r="C29" s="33" t="s">
        <v>6</v>
      </c>
      <c r="D29" s="33" t="s">
        <v>6</v>
      </c>
      <c r="E29" s="33" t="s">
        <v>6</v>
      </c>
      <c r="F29" s="33" t="s">
        <v>6</v>
      </c>
      <c r="G29" s="33" t="s">
        <v>6</v>
      </c>
      <c r="H29" s="33" t="s">
        <v>6</v>
      </c>
      <c r="I29" s="33" t="s">
        <v>6</v>
      </c>
      <c r="J29" s="33" t="s">
        <v>6</v>
      </c>
    </row>
    <row r="30" ht="15.4" customHeight="1">
      <c r="A30" s="33" t="s">
        <v>156</v>
      </c>
      <c r="B30" s="33" t="s">
        <v>6</v>
      </c>
      <c r="C30" s="33" t="s">
        <v>6</v>
      </c>
      <c r="D30" s="33" t="s">
        <v>6</v>
      </c>
      <c r="E30" s="33" t="s">
        <v>6</v>
      </c>
      <c r="F30" s="33" t="s">
        <v>6</v>
      </c>
      <c r="G30" s="33" t="s">
        <v>6</v>
      </c>
      <c r="H30" s="33" t="s">
        <v>6</v>
      </c>
      <c r="I30" s="33" t="s">
        <v>6</v>
      </c>
      <c r="J30" s="33" t="s">
        <v>6</v>
      </c>
    </row>
    <row r="31" ht="15.4" customHeight="1">
      <c r="A31" s="33" t="s">
        <v>157</v>
      </c>
      <c r="B31" s="33" t="s">
        <v>6</v>
      </c>
      <c r="C31" s="33" t="s">
        <v>6</v>
      </c>
      <c r="D31" s="33" t="s">
        <v>6</v>
      </c>
      <c r="E31" s="33" t="s">
        <v>6</v>
      </c>
      <c r="F31" s="33" t="s">
        <v>6</v>
      </c>
      <c r="G31" s="33" t="s">
        <v>6</v>
      </c>
      <c r="H31" s="33" t="s">
        <v>6</v>
      </c>
      <c r="I31" s="33" t="s">
        <v>6</v>
      </c>
      <c r="J31" s="33" t="s">
        <v>6</v>
      </c>
    </row>
    <row r="33" ht="12.75">
      <c r="F33" s="20" t="s">
        <v>169</v>
      </c>
    </row>
  </sheetData>
  <mergeCells count="107">
    <mergeCell ref="A12:C12"/>
    <mergeCell ref="A13:C13"/>
    <mergeCell ref="A1:J1"/>
    <mergeCell ref="A10:C10"/>
    <mergeCell ref="A11:C11"/>
    <mergeCell ref="A8:A9"/>
    <mergeCell ref="A8:A9"/>
    <mergeCell ref="B8:B9"/>
    <mergeCell ref="A16:C16"/>
    <mergeCell ref="A17:C17"/>
    <mergeCell ref="A14:C14"/>
    <mergeCell ref="A14:C14"/>
    <mergeCell ref="A14:C14"/>
    <mergeCell ref="A15:C15"/>
    <mergeCell ref="A25:C25"/>
    <mergeCell ref="A27:C27"/>
    <mergeCell ref="A18:C18"/>
    <mergeCell ref="A22:C22"/>
    <mergeCell ref="A19:C19"/>
    <mergeCell ref="A20:C20"/>
    <mergeCell ref="A21:C21"/>
    <mergeCell ref="A28:J28"/>
    <mergeCell ref="A28:J28"/>
    <mergeCell ref="A28:J28"/>
    <mergeCell ref="A28:J28"/>
    <mergeCell ref="A28:J28"/>
    <mergeCell ref="A28:J28"/>
    <mergeCell ref="A28:J28"/>
    <mergeCell ref="A28:J28"/>
    <mergeCell ref="A28:J28"/>
    <mergeCell ref="A28:J28"/>
    <mergeCell ref="A29:J29"/>
    <mergeCell ref="A29:J29"/>
    <mergeCell ref="A29:J29"/>
    <mergeCell ref="A29:J29"/>
    <mergeCell ref="A29:J29"/>
    <mergeCell ref="A29:J29"/>
    <mergeCell ref="A29:J29"/>
    <mergeCell ref="A29:J29"/>
    <mergeCell ref="A29:J29"/>
    <mergeCell ref="A29:J29"/>
    <mergeCell ref="A30:J30"/>
    <mergeCell ref="A30:J30"/>
    <mergeCell ref="A30:J30"/>
    <mergeCell ref="A30:J30"/>
    <mergeCell ref="A30:J30"/>
    <mergeCell ref="A30:J30"/>
    <mergeCell ref="A30:J30"/>
    <mergeCell ref="A30:J30"/>
    <mergeCell ref="A30:J30"/>
    <mergeCell ref="A30:J30"/>
    <mergeCell ref="A31:J31"/>
    <mergeCell ref="A31:J31"/>
    <mergeCell ref="A31:J31"/>
    <mergeCell ref="A31:J31"/>
    <mergeCell ref="A31:J31"/>
    <mergeCell ref="A31:J31"/>
    <mergeCell ref="A31:J31"/>
    <mergeCell ref="A31:J31"/>
    <mergeCell ref="A31:J31"/>
    <mergeCell ref="A31:J31"/>
    <mergeCell ref="B8:B9"/>
    <mergeCell ref="C8:C9"/>
    <mergeCell ref="C8:C9"/>
    <mergeCell ref="D4:D7"/>
    <mergeCell ref="D4:D7"/>
    <mergeCell ref="D4:D7"/>
    <mergeCell ref="D4:D7"/>
    <mergeCell ref="A4:C7"/>
    <mergeCell ref="A4:C7"/>
    <mergeCell ref="A4:C7"/>
    <mergeCell ref="E4:E7"/>
    <mergeCell ref="E4:E7"/>
    <mergeCell ref="F4:F7"/>
    <mergeCell ref="F4:F7"/>
    <mergeCell ref="F4:F7"/>
    <mergeCell ref="F4:F7"/>
    <mergeCell ref="J4:J7"/>
    <mergeCell ref="J4:J7"/>
    <mergeCell ref="J4:J7"/>
    <mergeCell ref="J4:J7"/>
    <mergeCell ref="G4:G7"/>
    <mergeCell ref="G4:G7"/>
    <mergeCell ref="G4:G7"/>
    <mergeCell ref="G4:G7"/>
    <mergeCell ref="H4:H7"/>
    <mergeCell ref="H4:H7"/>
    <mergeCell ref="A4:C7"/>
    <mergeCell ref="A4:C7"/>
    <mergeCell ref="I4:I7"/>
    <mergeCell ref="I4:I7"/>
    <mergeCell ref="I4:I7"/>
    <mergeCell ref="I4:I7"/>
    <mergeCell ref="H4:H7"/>
    <mergeCell ref="H4:H7"/>
    <mergeCell ref="E4:E7"/>
    <mergeCell ref="E4:E7"/>
    <mergeCell ref="A23:C23"/>
    <mergeCell ref="A24:C24"/>
    <mergeCell ref="A26:C26"/>
    <mergeCell ref="A4:C7"/>
    <mergeCell ref="A4:C7"/>
    <mergeCell ref="A4:C7"/>
    <mergeCell ref="A4:C7"/>
    <mergeCell ref="A4:C7"/>
    <mergeCell ref="A4:C7"/>
    <mergeCell ref="A4:C7"/>
  </mergeCells>
  <printOptions headings="0" gridLines="0"/>
  <pageMargins left="0.75" right="0.75" top="1" bottom="1" header="0.5" footer="0.5"/>
  <pageSetup paperSize="9" scale="90" firstPageNumber="1" fitToWidth="1" fitToHeight="1" pageOrder="downThenOver" orientation="portrait" usePrinterDefaults="1" blackAndWhite="0" draft="0" cellComments="none" useFirstPageNumber="0" errors="displayed" horizontalDpi="600" verticalDpi="600" copies="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0"/>
  </sheetPr>
  <sheetViews>
    <sheetView topLeftCell="A13" zoomScale="100" workbookViewId="0">
      <selection activeCell="G37" activeCellId="0" sqref="G37"/>
    </sheetView>
  </sheetViews>
  <sheetFormatPr baseColWidth="8" defaultColWidth="9.1406299999999998" defaultRowHeight="12.75" customHeight="1"/>
  <cols>
    <col customWidth="1" min="1" max="1" width="31.140599999999999"/>
    <col customWidth="1" min="2" max="2" width="5.4257799999999996"/>
    <col customWidth="1" min="3" max="3" width="16"/>
    <col customWidth="1" min="4" max="4" width="34.855499999999999"/>
    <col customWidth="1" min="5" max="5" width="5.4257799999999996"/>
    <col customWidth="1" min="6" max="8" width="16"/>
    <col customWidth="1" min="9" max="9" width="17.140599999999999"/>
    <col bestFit="1" customWidth="1" min="10" max="10" width="9.7109400000000008"/>
  </cols>
  <sheetData>
    <row r="1" ht="19.5">
      <c r="A1" s="1" t="s">
        <v>170</v>
      </c>
      <c r="B1" s="2"/>
      <c r="C1" s="2"/>
      <c r="D1" s="1" t="s">
        <v>171</v>
      </c>
      <c r="E1" s="2"/>
      <c r="F1" s="2"/>
      <c r="G1" s="2"/>
      <c r="H1" s="2"/>
      <c r="I1" s="2"/>
    </row>
    <row r="2" ht="12.75">
      <c r="I2" s="3" t="s">
        <v>172</v>
      </c>
    </row>
    <row r="3" ht="12.75">
      <c r="A3" s="4" t="s">
        <v>3</v>
      </c>
      <c r="I3" s="3" t="s">
        <v>4</v>
      </c>
    </row>
    <row r="4" ht="15.4" customHeight="1">
      <c r="A4" s="34" t="s">
        <v>173</v>
      </c>
      <c r="B4" s="35" t="s">
        <v>6</v>
      </c>
      <c r="C4" s="35" t="s">
        <v>6</v>
      </c>
      <c r="D4" s="35" t="s">
        <v>174</v>
      </c>
      <c r="E4" s="35" t="s">
        <v>6</v>
      </c>
      <c r="F4" s="35" t="s">
        <v>6</v>
      </c>
      <c r="G4" s="35" t="s">
        <v>6</v>
      </c>
      <c r="H4" s="35" t="s">
        <v>6</v>
      </c>
      <c r="I4" s="35" t="s">
        <v>6</v>
      </c>
    </row>
    <row r="5" ht="14.65" customHeight="1">
      <c r="A5" s="36" t="s">
        <v>8</v>
      </c>
      <c r="B5" s="37" t="s">
        <v>9</v>
      </c>
      <c r="C5" s="37" t="s">
        <v>10</v>
      </c>
      <c r="D5" s="37" t="s">
        <v>8</v>
      </c>
      <c r="E5" s="37" t="s">
        <v>9</v>
      </c>
      <c r="F5" s="38" t="s">
        <v>137</v>
      </c>
      <c r="G5" s="37" t="s">
        <v>175</v>
      </c>
      <c r="H5" s="37" t="s">
        <v>176</v>
      </c>
      <c r="I5" s="37" t="s">
        <v>177</v>
      </c>
    </row>
    <row r="6" ht="30.75" customHeight="1">
      <c r="A6" s="36" t="s">
        <v>6</v>
      </c>
      <c r="B6" s="37" t="s">
        <v>6</v>
      </c>
      <c r="C6" s="37" t="s">
        <v>6</v>
      </c>
      <c r="D6" s="37" t="s">
        <v>6</v>
      </c>
      <c r="E6" s="37" t="s">
        <v>6</v>
      </c>
      <c r="F6" s="38" t="s">
        <v>133</v>
      </c>
      <c r="G6" s="37" t="s">
        <v>175</v>
      </c>
      <c r="H6" s="37" t="s">
        <v>176</v>
      </c>
      <c r="I6" s="37" t="s">
        <v>6</v>
      </c>
    </row>
    <row r="7" ht="15.4" customHeight="1">
      <c r="A7" s="39" t="s">
        <v>11</v>
      </c>
      <c r="B7" s="38" t="s">
        <v>6</v>
      </c>
      <c r="C7" s="38" t="s">
        <v>12</v>
      </c>
      <c r="D7" s="38" t="s">
        <v>11</v>
      </c>
      <c r="E7" s="38" t="s">
        <v>6</v>
      </c>
      <c r="F7" s="38" t="s">
        <v>13</v>
      </c>
      <c r="G7" s="38" t="s">
        <v>21</v>
      </c>
      <c r="H7" s="38" t="s">
        <v>25</v>
      </c>
      <c r="I7" s="38" t="s">
        <v>29</v>
      </c>
    </row>
    <row r="8" ht="15.4" customHeight="1">
      <c r="A8" s="40" t="s">
        <v>178</v>
      </c>
      <c r="B8" s="38" t="s">
        <v>12</v>
      </c>
      <c r="C8" s="10">
        <v>3228.8200000000002</v>
      </c>
      <c r="D8" s="41" t="s">
        <v>15</v>
      </c>
      <c r="E8" s="38" t="s">
        <v>19</v>
      </c>
      <c r="F8" s="10">
        <f t="shared" ref="F8:F33" si="0">SUM(XFD8)</f>
        <v>2792.3299999999999</v>
      </c>
      <c r="G8" s="10">
        <v>2792.3299999999999</v>
      </c>
      <c r="H8" s="12"/>
      <c r="I8" s="12"/>
    </row>
    <row r="9" ht="15.4" customHeight="1">
      <c r="A9" s="40" t="s">
        <v>179</v>
      </c>
      <c r="B9" s="38" t="s">
        <v>13</v>
      </c>
      <c r="C9" s="10"/>
      <c r="D9" s="41" t="s">
        <v>18</v>
      </c>
      <c r="E9" s="38" t="s">
        <v>23</v>
      </c>
      <c r="F9" s="10">
        <f t="shared" si="0"/>
        <v>0</v>
      </c>
      <c r="G9" s="12"/>
      <c r="H9" s="12"/>
      <c r="I9" s="12"/>
    </row>
    <row r="10" ht="15.4" customHeight="1">
      <c r="A10" s="40" t="s">
        <v>180</v>
      </c>
      <c r="B10" s="38" t="s">
        <v>21</v>
      </c>
      <c r="C10" s="10"/>
      <c r="D10" s="41" t="s">
        <v>22</v>
      </c>
      <c r="E10" s="38" t="s">
        <v>27</v>
      </c>
      <c r="F10" s="10">
        <f t="shared" si="0"/>
        <v>0</v>
      </c>
      <c r="G10" s="10"/>
      <c r="H10" s="12"/>
      <c r="I10" s="12"/>
    </row>
    <row r="11" ht="15.4" customHeight="1">
      <c r="A11" s="40" t="s">
        <v>6</v>
      </c>
      <c r="B11" s="38" t="s">
        <v>25</v>
      </c>
      <c r="C11" s="12"/>
      <c r="D11" s="41" t="s">
        <v>26</v>
      </c>
      <c r="E11" s="38" t="s">
        <v>31</v>
      </c>
      <c r="F11" s="10">
        <f t="shared" si="0"/>
        <v>0</v>
      </c>
      <c r="G11" s="10"/>
      <c r="H11" s="12"/>
      <c r="I11" s="12"/>
    </row>
    <row r="12" ht="15.4" customHeight="1">
      <c r="A12" s="40" t="s">
        <v>6</v>
      </c>
      <c r="B12" s="38" t="s">
        <v>29</v>
      </c>
      <c r="C12" s="12"/>
      <c r="D12" s="41" t="s">
        <v>30</v>
      </c>
      <c r="E12" s="38" t="s">
        <v>35</v>
      </c>
      <c r="F12" s="10">
        <f t="shared" si="0"/>
        <v>0</v>
      </c>
      <c r="G12" s="10"/>
      <c r="H12" s="12"/>
      <c r="I12" s="12"/>
    </row>
    <row r="13" ht="15.4" customHeight="1">
      <c r="A13" s="40" t="s">
        <v>6</v>
      </c>
      <c r="B13" s="38" t="s">
        <v>33</v>
      </c>
      <c r="C13" s="12"/>
      <c r="D13" s="41" t="s">
        <v>34</v>
      </c>
      <c r="E13" s="38" t="s">
        <v>39</v>
      </c>
      <c r="F13" s="10">
        <f t="shared" si="0"/>
        <v>0</v>
      </c>
      <c r="G13" s="10"/>
      <c r="H13" s="12"/>
      <c r="I13" s="12"/>
    </row>
    <row r="14" ht="15.4" customHeight="1">
      <c r="A14" s="40" t="s">
        <v>6</v>
      </c>
      <c r="B14" s="38" t="s">
        <v>37</v>
      </c>
      <c r="C14" s="12"/>
      <c r="D14" s="41" t="s">
        <v>38</v>
      </c>
      <c r="E14" s="38" t="s">
        <v>43</v>
      </c>
      <c r="F14" s="10">
        <f t="shared" si="0"/>
        <v>0</v>
      </c>
      <c r="G14" s="10"/>
      <c r="H14" s="10"/>
      <c r="I14" s="12"/>
    </row>
    <row r="15" ht="15.4" customHeight="1">
      <c r="A15" s="40" t="s">
        <v>6</v>
      </c>
      <c r="B15" s="38" t="s">
        <v>41</v>
      </c>
      <c r="C15" s="12"/>
      <c r="D15" s="41" t="s">
        <v>42</v>
      </c>
      <c r="E15" s="38" t="s">
        <v>46</v>
      </c>
      <c r="F15" s="10">
        <f t="shared" si="0"/>
        <v>286.56</v>
      </c>
      <c r="G15" s="10">
        <v>286.56</v>
      </c>
      <c r="H15" s="10"/>
      <c r="I15" s="12"/>
    </row>
    <row r="16" ht="15.4" customHeight="1">
      <c r="A16" s="40" t="s">
        <v>6</v>
      </c>
      <c r="B16" s="38" t="s">
        <v>44</v>
      </c>
      <c r="C16" s="12"/>
      <c r="D16" s="41" t="s">
        <v>45</v>
      </c>
      <c r="E16" s="38" t="s">
        <v>49</v>
      </c>
      <c r="F16" s="10">
        <f t="shared" si="0"/>
        <v>178.31999999999999</v>
      </c>
      <c r="G16" s="10">
        <v>178.31999999999999</v>
      </c>
      <c r="H16" s="12"/>
      <c r="I16" s="12"/>
    </row>
    <row r="17" ht="15.4" customHeight="1">
      <c r="A17" s="40" t="s">
        <v>6</v>
      </c>
      <c r="B17" s="38" t="s">
        <v>47</v>
      </c>
      <c r="C17" s="12"/>
      <c r="D17" s="41" t="s">
        <v>48</v>
      </c>
      <c r="E17" s="38" t="s">
        <v>52</v>
      </c>
      <c r="F17" s="10">
        <f t="shared" si="0"/>
        <v>0</v>
      </c>
      <c r="G17" s="10"/>
      <c r="H17" s="12"/>
      <c r="I17" s="12"/>
    </row>
    <row r="18" ht="15.4" customHeight="1">
      <c r="A18" s="40" t="s">
        <v>6</v>
      </c>
      <c r="B18" s="38" t="s">
        <v>50</v>
      </c>
      <c r="C18" s="12"/>
      <c r="D18" s="41" t="s">
        <v>51</v>
      </c>
      <c r="E18" s="38" t="s">
        <v>55</v>
      </c>
      <c r="F18" s="10">
        <f t="shared" si="0"/>
        <v>0</v>
      </c>
      <c r="G18" s="10"/>
      <c r="H18" s="10"/>
      <c r="I18" s="12"/>
    </row>
    <row r="19" ht="15.4" customHeight="1">
      <c r="A19" s="40" t="s">
        <v>6</v>
      </c>
      <c r="B19" s="38" t="s">
        <v>53</v>
      </c>
      <c r="C19" s="12"/>
      <c r="D19" s="41" t="s">
        <v>54</v>
      </c>
      <c r="E19" s="38" t="s">
        <v>58</v>
      </c>
      <c r="F19" s="10">
        <f t="shared" si="0"/>
        <v>6.8899999999999997</v>
      </c>
      <c r="G19" s="10">
        <v>6.8899999999999997</v>
      </c>
      <c r="H19" s="10"/>
      <c r="I19" s="12"/>
    </row>
    <row r="20" ht="15.4" customHeight="1">
      <c r="A20" s="40" t="s">
        <v>6</v>
      </c>
      <c r="B20" s="38" t="s">
        <v>56</v>
      </c>
      <c r="C20" s="12"/>
      <c r="D20" s="41" t="s">
        <v>57</v>
      </c>
      <c r="E20" s="38" t="s">
        <v>61</v>
      </c>
      <c r="F20" s="10">
        <f t="shared" si="0"/>
        <v>0</v>
      </c>
      <c r="G20" s="10"/>
      <c r="H20" s="12"/>
      <c r="I20" s="12"/>
    </row>
    <row r="21" ht="15.4" customHeight="1">
      <c r="A21" s="40" t="s">
        <v>6</v>
      </c>
      <c r="B21" s="38" t="s">
        <v>59</v>
      </c>
      <c r="C21" s="12"/>
      <c r="D21" s="41" t="s">
        <v>60</v>
      </c>
      <c r="E21" s="38" t="s">
        <v>64</v>
      </c>
      <c r="F21" s="10">
        <f t="shared" si="0"/>
        <v>0</v>
      </c>
      <c r="G21" s="10"/>
      <c r="H21" s="12"/>
      <c r="I21" s="12"/>
    </row>
    <row r="22" ht="15.4" customHeight="1">
      <c r="A22" s="40" t="s">
        <v>6</v>
      </c>
      <c r="B22" s="38" t="s">
        <v>62</v>
      </c>
      <c r="C22" s="12"/>
      <c r="D22" s="41" t="s">
        <v>63</v>
      </c>
      <c r="E22" s="38" t="s">
        <v>67</v>
      </c>
      <c r="F22" s="10">
        <f t="shared" si="0"/>
        <v>0</v>
      </c>
      <c r="G22" s="10"/>
      <c r="H22" s="12"/>
      <c r="I22" s="12"/>
    </row>
    <row r="23" ht="15.4" customHeight="1">
      <c r="A23" s="40" t="s">
        <v>6</v>
      </c>
      <c r="B23" s="38" t="s">
        <v>65</v>
      </c>
      <c r="C23" s="12"/>
      <c r="D23" s="41" t="s">
        <v>66</v>
      </c>
      <c r="E23" s="38" t="s">
        <v>70</v>
      </c>
      <c r="F23" s="10">
        <f t="shared" si="0"/>
        <v>0</v>
      </c>
      <c r="G23" s="12"/>
      <c r="H23" s="12"/>
      <c r="I23" s="12"/>
    </row>
    <row r="24" ht="15.4" customHeight="1">
      <c r="A24" s="40" t="s">
        <v>6</v>
      </c>
      <c r="B24" s="38" t="s">
        <v>68</v>
      </c>
      <c r="C24" s="12"/>
      <c r="D24" s="41" t="s">
        <v>69</v>
      </c>
      <c r="E24" s="38" t="s">
        <v>73</v>
      </c>
      <c r="F24" s="10">
        <f t="shared" si="0"/>
        <v>0</v>
      </c>
      <c r="G24" s="12"/>
      <c r="H24" s="12"/>
      <c r="I24" s="12"/>
    </row>
    <row r="25" ht="15.4" customHeight="1">
      <c r="A25" s="40" t="s">
        <v>6</v>
      </c>
      <c r="B25" s="38" t="s">
        <v>71</v>
      </c>
      <c r="C25" s="12"/>
      <c r="D25" s="41" t="s">
        <v>72</v>
      </c>
      <c r="E25" s="38" t="s">
        <v>76</v>
      </c>
      <c r="F25" s="10">
        <f t="shared" si="0"/>
        <v>0</v>
      </c>
      <c r="G25" s="10"/>
      <c r="H25" s="12"/>
      <c r="I25" s="12"/>
    </row>
    <row r="26" ht="15.4" customHeight="1">
      <c r="A26" s="40" t="s">
        <v>6</v>
      </c>
      <c r="B26" s="38" t="s">
        <v>74</v>
      </c>
      <c r="C26" s="12"/>
      <c r="D26" s="41" t="s">
        <v>75</v>
      </c>
      <c r="E26" s="38" t="s">
        <v>79</v>
      </c>
      <c r="F26" s="10">
        <f t="shared" si="0"/>
        <v>0</v>
      </c>
      <c r="G26" s="10"/>
      <c r="H26" s="12"/>
      <c r="I26" s="12"/>
    </row>
    <row r="27" ht="15.4" customHeight="1">
      <c r="A27" s="40" t="s">
        <v>6</v>
      </c>
      <c r="B27" s="38" t="s">
        <v>77</v>
      </c>
      <c r="C27" s="12"/>
      <c r="D27" s="41" t="s">
        <v>78</v>
      </c>
      <c r="E27" s="38" t="s">
        <v>82</v>
      </c>
      <c r="F27" s="10">
        <f t="shared" si="0"/>
        <v>0</v>
      </c>
      <c r="G27" s="12"/>
      <c r="H27" s="12"/>
      <c r="I27" s="12"/>
    </row>
    <row r="28" ht="15.4" customHeight="1">
      <c r="A28" s="40" t="s">
        <v>6</v>
      </c>
      <c r="B28" s="38" t="s">
        <v>80</v>
      </c>
      <c r="C28" s="12"/>
      <c r="D28" s="41" t="s">
        <v>81</v>
      </c>
      <c r="E28" s="38" t="s">
        <v>85</v>
      </c>
      <c r="F28" s="10">
        <f t="shared" si="0"/>
        <v>0</v>
      </c>
      <c r="G28" s="12"/>
      <c r="H28" s="12"/>
      <c r="I28" s="12"/>
    </row>
    <row r="29" ht="15.4" customHeight="1">
      <c r="A29" s="40" t="s">
        <v>6</v>
      </c>
      <c r="B29" s="38" t="s">
        <v>83</v>
      </c>
      <c r="C29" s="12"/>
      <c r="D29" s="41" t="s">
        <v>84</v>
      </c>
      <c r="E29" s="38" t="s">
        <v>88</v>
      </c>
      <c r="F29" s="10">
        <f t="shared" si="0"/>
        <v>5.9800000000000004</v>
      </c>
      <c r="G29" s="10">
        <v>5.9800000000000004</v>
      </c>
      <c r="H29" s="12"/>
      <c r="I29" s="12"/>
    </row>
    <row r="30" ht="15.4" customHeight="1">
      <c r="A30" s="40" t="s">
        <v>6</v>
      </c>
      <c r="B30" s="38" t="s">
        <v>86</v>
      </c>
      <c r="C30" s="12"/>
      <c r="D30" s="41" t="s">
        <v>87</v>
      </c>
      <c r="E30" s="38" t="s">
        <v>91</v>
      </c>
      <c r="F30" s="10">
        <f t="shared" si="0"/>
        <v>0</v>
      </c>
      <c r="G30" s="10"/>
      <c r="H30" s="10"/>
      <c r="I30" s="12"/>
    </row>
    <row r="31" ht="15.4" customHeight="1">
      <c r="A31" s="42" t="s">
        <v>6</v>
      </c>
      <c r="B31" s="38" t="s">
        <v>89</v>
      </c>
      <c r="C31" s="12"/>
      <c r="D31" s="41" t="s">
        <v>90</v>
      </c>
      <c r="E31" s="38" t="s">
        <v>94</v>
      </c>
      <c r="F31" s="10">
        <f t="shared" si="0"/>
        <v>0</v>
      </c>
      <c r="G31" s="12"/>
      <c r="H31" s="12"/>
      <c r="I31" s="12"/>
    </row>
    <row r="32" ht="15.4" customHeight="1">
      <c r="A32" s="40" t="s">
        <v>6</v>
      </c>
      <c r="B32" s="38" t="s">
        <v>92</v>
      </c>
      <c r="C32" s="12"/>
      <c r="D32" s="41" t="s">
        <v>93</v>
      </c>
      <c r="E32" s="38" t="s">
        <v>97</v>
      </c>
      <c r="F32" s="10">
        <f t="shared" si="0"/>
        <v>0</v>
      </c>
      <c r="G32" s="12"/>
      <c r="H32" s="12"/>
      <c r="I32" s="12"/>
    </row>
    <row r="33" ht="15.4" customHeight="1">
      <c r="A33" s="40" t="s">
        <v>6</v>
      </c>
      <c r="B33" s="38" t="s">
        <v>95</v>
      </c>
      <c r="C33" s="12"/>
      <c r="D33" s="41" t="s">
        <v>96</v>
      </c>
      <c r="E33" s="38" t="s">
        <v>101</v>
      </c>
      <c r="F33" s="10">
        <f t="shared" si="0"/>
        <v>0</v>
      </c>
      <c r="G33" s="12"/>
      <c r="H33" s="10"/>
      <c r="I33" s="12"/>
    </row>
    <row r="34" ht="15.4" customHeight="1">
      <c r="A34" s="42" t="s">
        <v>98</v>
      </c>
      <c r="B34" s="38" t="s">
        <v>99</v>
      </c>
      <c r="C34" s="10">
        <f>SUM(XFD8:XFD10)</f>
        <v>3228.8200000000002</v>
      </c>
      <c r="D34" s="43" t="s">
        <v>100</v>
      </c>
      <c r="E34" s="38" t="s">
        <v>105</v>
      </c>
      <c r="F34" s="10">
        <f>SUM(XFD8:XFD33)</f>
        <v>3270.0799999999999</v>
      </c>
      <c r="G34" s="10">
        <f>SUM(XFD8:XFD33)</f>
        <v>3270.0799999999999</v>
      </c>
      <c r="H34" s="10"/>
      <c r="I34" s="12"/>
    </row>
    <row r="35" ht="15.4" customHeight="1">
      <c r="A35" s="40" t="s">
        <v>181</v>
      </c>
      <c r="B35" s="38" t="s">
        <v>103</v>
      </c>
      <c r="C35" s="10">
        <v>44.359999999999999</v>
      </c>
      <c r="D35" s="41" t="s">
        <v>182</v>
      </c>
      <c r="E35" s="38" t="s">
        <v>109</v>
      </c>
      <c r="F35" s="10">
        <v>3.1000000000000001</v>
      </c>
      <c r="G35" s="10">
        <v>3.1000000000000001</v>
      </c>
      <c r="H35" s="10"/>
      <c r="I35" s="10"/>
    </row>
    <row r="36" ht="15.4" customHeight="1">
      <c r="A36" s="40" t="s">
        <v>183</v>
      </c>
      <c r="B36" s="38" t="s">
        <v>107</v>
      </c>
      <c r="C36" s="10"/>
      <c r="D36" s="44" t="s">
        <v>6</v>
      </c>
      <c r="E36" s="38" t="s">
        <v>111</v>
      </c>
      <c r="F36" s="16"/>
      <c r="G36" s="16"/>
      <c r="H36" s="16"/>
      <c r="I36" s="12"/>
    </row>
    <row r="37" ht="15.4" customHeight="1">
      <c r="A37" s="40" t="s">
        <v>184</v>
      </c>
      <c r="B37" s="38" t="s">
        <v>110</v>
      </c>
      <c r="C37" s="10"/>
      <c r="D37" s="44" t="s">
        <v>6</v>
      </c>
      <c r="E37" s="38" t="s">
        <v>114</v>
      </c>
      <c r="F37" s="16"/>
      <c r="G37" s="16"/>
      <c r="H37" s="16"/>
      <c r="I37" s="12"/>
    </row>
    <row r="38" ht="15.4" customHeight="1">
      <c r="A38" s="40" t="s">
        <v>185</v>
      </c>
      <c r="B38" s="38" t="s">
        <v>113</v>
      </c>
      <c r="C38" s="10"/>
      <c r="D38" s="41" t="s">
        <v>6</v>
      </c>
      <c r="E38" s="38" t="s">
        <v>186</v>
      </c>
      <c r="F38" s="12"/>
      <c r="G38" s="12"/>
      <c r="H38" s="12"/>
      <c r="I38" s="12"/>
    </row>
    <row r="39" ht="15.4" customHeight="1">
      <c r="A39" s="42" t="s">
        <v>112</v>
      </c>
      <c r="B39" s="38" t="s">
        <v>16</v>
      </c>
      <c r="C39" s="10">
        <f>XFD34+XFD35+XFD36+XFD37+XFD38</f>
        <v>3273.1800000000003</v>
      </c>
      <c r="D39" s="43" t="s">
        <v>112</v>
      </c>
      <c r="E39" s="38" t="s">
        <v>187</v>
      </c>
      <c r="F39" s="10">
        <f>XFD34+XFD35</f>
        <v>3273.1799999999998</v>
      </c>
      <c r="G39" s="10">
        <f>XFD34+XFD35</f>
        <v>3273.1799999999998</v>
      </c>
      <c r="H39" s="10"/>
      <c r="I39" s="10"/>
    </row>
    <row r="40" ht="15.4" customHeight="1">
      <c r="A40" s="45" t="s">
        <v>188</v>
      </c>
      <c r="B40" s="19" t="s">
        <v>6</v>
      </c>
      <c r="C40" s="19" t="s">
        <v>6</v>
      </c>
      <c r="D40" s="19" t="s">
        <v>6</v>
      </c>
      <c r="E40" s="19" t="s">
        <v>6</v>
      </c>
      <c r="F40" s="19" t="s">
        <v>6</v>
      </c>
      <c r="G40" s="19" t="s">
        <v>6</v>
      </c>
      <c r="H40" s="19" t="s">
        <v>6</v>
      </c>
      <c r="I40" s="46" t="s">
        <v>6</v>
      </c>
    </row>
    <row r="41" ht="15.4" customHeight="1">
      <c r="A41" s="19" t="s">
        <v>117</v>
      </c>
      <c r="B41" s="19" t="s">
        <v>6</v>
      </c>
      <c r="C41" s="19" t="s">
        <v>6</v>
      </c>
      <c r="D41" s="19" t="s">
        <v>6</v>
      </c>
      <c r="E41" s="19" t="s">
        <v>6</v>
      </c>
      <c r="F41" s="19" t="s">
        <v>6</v>
      </c>
      <c r="G41" s="19" t="s">
        <v>6</v>
      </c>
      <c r="H41" s="19" t="s">
        <v>6</v>
      </c>
      <c r="I41" s="46" t="s">
        <v>6</v>
      </c>
    </row>
    <row r="43" ht="12.75">
      <c r="D43" s="20" t="s">
        <v>189</v>
      </c>
    </row>
  </sheetData>
  <mergeCells count="44">
    <mergeCell ref="A1:I1"/>
    <mergeCell ref="A4:C4"/>
    <mergeCell ref="A4:C4"/>
    <mergeCell ref="A4:C4"/>
    <mergeCell ref="D4:I4"/>
    <mergeCell ref="D4:I4"/>
    <mergeCell ref="D4:I4"/>
    <mergeCell ref="D4:I4"/>
    <mergeCell ref="D4:I4"/>
    <mergeCell ref="D4:I4"/>
    <mergeCell ref="A40:H40"/>
    <mergeCell ref="A40:H40"/>
    <mergeCell ref="A40:H40"/>
    <mergeCell ref="A40:H40"/>
    <mergeCell ref="A40:H40"/>
    <mergeCell ref="A40:H40"/>
    <mergeCell ref="A40:H40"/>
    <mergeCell ref="A40:H40"/>
    <mergeCell ref="A41:H41"/>
    <mergeCell ref="A41:H41"/>
    <mergeCell ref="A41:H41"/>
    <mergeCell ref="A41:H41"/>
    <mergeCell ref="A41:H41"/>
    <mergeCell ref="A41:H41"/>
    <mergeCell ref="A41:H41"/>
    <mergeCell ref="A41:H41"/>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rintOptions headings="0" gridLines="0"/>
  <pageMargins left="0.75" right="0.75" top="1" bottom="1" header="0.5" footer="0.5"/>
  <pageSetup paperSize="9" scale="90" firstPageNumber="1" fitToWidth="1" fitToHeight="1" pageOrder="downThenOver" orientation="portrait" usePrinterDefaults="1" blackAndWhite="0" draft="0" cellComments="none" useFirstPageNumber="0" errors="displayed" horizontalDpi="600" verticalDpi="600" copies="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0"/>
  </sheetPr>
  <sheetViews>
    <sheetView topLeftCell="F1" zoomScale="100" workbookViewId="0">
      <selection activeCell="P17" activeCellId="0" sqref="P17"/>
    </sheetView>
  </sheetViews>
  <sheetFormatPr baseColWidth="8" defaultColWidth="9.1406299999999998" defaultRowHeight="12.75" customHeight="1"/>
  <cols>
    <col customWidth="1" min="1" max="3" width="3.1406299999999998"/>
    <col customWidth="1" min="4" max="4" width="30"/>
    <col customWidth="1" min="5" max="8" width="16"/>
    <col customWidth="1" min="9" max="10" width="17.140599999999999"/>
    <col customWidth="1" min="11" max="17" width="16"/>
    <col bestFit="1" customWidth="1" min="18" max="18" width="9.7109400000000008"/>
  </cols>
  <sheetData>
    <row r="1" ht="19.5">
      <c r="A1" s="1" t="s">
        <v>190</v>
      </c>
      <c r="B1" s="2"/>
      <c r="C1" s="2"/>
      <c r="D1" s="2"/>
      <c r="E1" s="2"/>
      <c r="F1" s="2"/>
      <c r="G1" s="2"/>
      <c r="H1" s="2"/>
      <c r="I1" s="2"/>
      <c r="J1" s="1" t="s">
        <v>191</v>
      </c>
      <c r="K1" s="2"/>
      <c r="L1" s="2"/>
      <c r="M1" s="2"/>
      <c r="N1" s="2"/>
      <c r="O1" s="2"/>
      <c r="P1" s="2"/>
      <c r="Q1" s="2"/>
    </row>
    <row r="2" ht="12.75">
      <c r="Q2" s="3" t="s">
        <v>192</v>
      </c>
    </row>
    <row r="3" ht="12.75">
      <c r="A3" s="4" t="s">
        <v>122</v>
      </c>
      <c r="D3" s="4" t="s">
        <v>123</v>
      </c>
      <c r="Q3" s="3" t="s">
        <v>4</v>
      </c>
    </row>
    <row r="4" ht="15.4" customHeight="1">
      <c r="A4" s="47" t="s">
        <v>124</v>
      </c>
      <c r="B4" s="21" t="s">
        <v>6</v>
      </c>
      <c r="C4" s="21" t="s">
        <v>6</v>
      </c>
      <c r="D4" s="21" t="s">
        <v>125</v>
      </c>
      <c r="E4" s="21" t="s">
        <v>106</v>
      </c>
      <c r="F4" s="21" t="s">
        <v>6</v>
      </c>
      <c r="G4" s="21" t="s">
        <v>6</v>
      </c>
      <c r="H4" s="21" t="s">
        <v>193</v>
      </c>
      <c r="I4" s="21" t="s">
        <v>6</v>
      </c>
      <c r="J4" s="21" t="s">
        <v>6</v>
      </c>
      <c r="K4" s="21" t="s">
        <v>194</v>
      </c>
      <c r="L4" s="21" t="s">
        <v>6</v>
      </c>
      <c r="M4" s="21" t="s">
        <v>6</v>
      </c>
      <c r="N4" s="21" t="s">
        <v>108</v>
      </c>
      <c r="O4" s="21" t="s">
        <v>6</v>
      </c>
      <c r="P4" s="21" t="s">
        <v>6</v>
      </c>
      <c r="Q4" s="21" t="s">
        <v>6</v>
      </c>
    </row>
    <row r="5" ht="15.4" customHeight="1">
      <c r="A5" s="48" t="s">
        <v>132</v>
      </c>
      <c r="B5" s="22" t="s">
        <v>6</v>
      </c>
      <c r="C5" s="22" t="s">
        <v>6</v>
      </c>
      <c r="D5" s="22" t="s">
        <v>6</v>
      </c>
      <c r="E5" s="22" t="s">
        <v>137</v>
      </c>
      <c r="F5" s="22" t="s">
        <v>195</v>
      </c>
      <c r="G5" s="22" t="s">
        <v>196</v>
      </c>
      <c r="H5" s="22" t="s">
        <v>137</v>
      </c>
      <c r="I5" s="22" t="s">
        <v>162</v>
      </c>
      <c r="J5" s="22" t="s">
        <v>163</v>
      </c>
      <c r="K5" s="22" t="s">
        <v>137</v>
      </c>
      <c r="L5" s="22" t="s">
        <v>162</v>
      </c>
      <c r="M5" s="22" t="s">
        <v>163</v>
      </c>
      <c r="N5" s="22" t="s">
        <v>137</v>
      </c>
      <c r="O5" s="22" t="s">
        <v>195</v>
      </c>
      <c r="P5" s="22" t="s">
        <v>196</v>
      </c>
      <c r="Q5" s="22" t="s">
        <v>6</v>
      </c>
    </row>
    <row r="6" ht="13.9" customHeight="1">
      <c r="A6" s="48" t="s">
        <v>6</v>
      </c>
      <c r="B6" s="22" t="s">
        <v>6</v>
      </c>
      <c r="C6" s="22" t="s">
        <v>6</v>
      </c>
      <c r="D6" s="22" t="s">
        <v>6</v>
      </c>
      <c r="E6" s="22" t="s">
        <v>6</v>
      </c>
      <c r="F6" s="22" t="s">
        <v>6</v>
      </c>
      <c r="G6" s="22" t="s">
        <v>133</v>
      </c>
      <c r="H6" s="22" t="s">
        <v>6</v>
      </c>
      <c r="I6" s="22" t="s">
        <v>6</v>
      </c>
      <c r="J6" s="22" t="s">
        <v>133</v>
      </c>
      <c r="K6" s="22" t="s">
        <v>6</v>
      </c>
      <c r="L6" s="22" t="s">
        <v>133</v>
      </c>
      <c r="M6" s="22" t="s">
        <v>133</v>
      </c>
      <c r="N6" s="22" t="s">
        <v>6</v>
      </c>
      <c r="O6" s="22" t="s">
        <v>6</v>
      </c>
      <c r="P6" s="22" t="s">
        <v>197</v>
      </c>
      <c r="Q6" s="22" t="s">
        <v>198</v>
      </c>
    </row>
    <row r="7" ht="30.75" customHeight="1">
      <c r="A7" s="48" t="s">
        <v>6</v>
      </c>
      <c r="B7" s="22" t="s">
        <v>6</v>
      </c>
      <c r="C7" s="22" t="s">
        <v>6</v>
      </c>
      <c r="D7" s="22" t="s">
        <v>6</v>
      </c>
      <c r="E7" s="22" t="s">
        <v>6</v>
      </c>
      <c r="F7" s="22" t="s">
        <v>6</v>
      </c>
      <c r="G7" s="22" t="s">
        <v>6</v>
      </c>
      <c r="H7" s="22" t="s">
        <v>6</v>
      </c>
      <c r="I7" s="22" t="s">
        <v>6</v>
      </c>
      <c r="J7" s="22" t="s">
        <v>6</v>
      </c>
      <c r="K7" s="22" t="s">
        <v>6</v>
      </c>
      <c r="L7" s="22" t="s">
        <v>6</v>
      </c>
      <c r="M7" s="22" t="s">
        <v>6</v>
      </c>
      <c r="N7" s="22" t="s">
        <v>6</v>
      </c>
      <c r="O7" s="22" t="s">
        <v>6</v>
      </c>
      <c r="P7" s="22" t="s">
        <v>6</v>
      </c>
      <c r="Q7" s="22" t="s">
        <v>6</v>
      </c>
    </row>
    <row r="8" ht="15.4" customHeight="1">
      <c r="A8" s="48" t="s">
        <v>134</v>
      </c>
      <c r="B8" s="22" t="s">
        <v>135</v>
      </c>
      <c r="C8" s="22" t="s">
        <v>136</v>
      </c>
      <c r="D8" s="22" t="s">
        <v>11</v>
      </c>
      <c r="E8" s="8" t="s">
        <v>12</v>
      </c>
      <c r="F8" s="8" t="s">
        <v>13</v>
      </c>
      <c r="G8" s="8" t="s">
        <v>21</v>
      </c>
      <c r="H8" s="8" t="s">
        <v>25</v>
      </c>
      <c r="I8" s="8" t="s">
        <v>29</v>
      </c>
      <c r="J8" s="8" t="s">
        <v>33</v>
      </c>
      <c r="K8" s="8" t="s">
        <v>37</v>
      </c>
      <c r="L8" s="8" t="s">
        <v>41</v>
      </c>
      <c r="M8" s="8" t="s">
        <v>44</v>
      </c>
      <c r="N8" s="8" t="s">
        <v>47</v>
      </c>
      <c r="O8" s="8" t="s">
        <v>50</v>
      </c>
      <c r="P8" s="8" t="s">
        <v>53</v>
      </c>
      <c r="Q8" s="8" t="s">
        <v>56</v>
      </c>
    </row>
    <row r="9" ht="15.4" customHeight="1">
      <c r="A9" s="48" t="s">
        <v>6</v>
      </c>
      <c r="B9" s="22" t="s">
        <v>6</v>
      </c>
      <c r="C9" s="22" t="s">
        <v>6</v>
      </c>
      <c r="D9" s="22" t="s">
        <v>137</v>
      </c>
      <c r="E9" s="23">
        <v>44.359999999999999</v>
      </c>
      <c r="F9" s="23">
        <v>44.359999999999999</v>
      </c>
      <c r="G9" s="23"/>
      <c r="H9" s="23">
        <v>3228.819371</v>
      </c>
      <c r="I9" s="23">
        <v>3228.819371</v>
      </c>
      <c r="J9" s="23"/>
      <c r="K9" s="23">
        <v>3270.076658</v>
      </c>
      <c r="L9" s="23">
        <v>3270.076658</v>
      </c>
      <c r="M9" s="23"/>
      <c r="N9" s="23">
        <v>3.1000000000000001</v>
      </c>
      <c r="O9" s="23">
        <v>3.1000000000000001</v>
      </c>
      <c r="P9" s="23"/>
      <c r="Q9" s="24"/>
    </row>
    <row r="10" ht="15.4" customHeight="1">
      <c r="A10" s="25">
        <v>201</v>
      </c>
      <c r="B10" s="26"/>
      <c r="C10" s="26"/>
      <c r="D10" s="26" t="s">
        <v>138</v>
      </c>
      <c r="E10" s="10">
        <v>44.359999999999999</v>
      </c>
      <c r="F10" s="10">
        <v>44.359999999999999</v>
      </c>
      <c r="G10" s="10"/>
      <c r="H10" s="10">
        <v>2747.9682399999997</v>
      </c>
      <c r="I10" s="10">
        <v>2747.9682399999997</v>
      </c>
      <c r="J10" s="10"/>
      <c r="K10" s="10">
        <v>2792.3299269999998</v>
      </c>
      <c r="L10" s="10">
        <v>2792.3299269999998</v>
      </c>
      <c r="M10" s="10"/>
      <c r="N10" s="10"/>
      <c r="O10" s="10"/>
      <c r="P10" s="10"/>
      <c r="Q10" s="12"/>
    </row>
    <row r="11" ht="15.4" customHeight="1">
      <c r="A11" s="25">
        <v>20138</v>
      </c>
      <c r="B11" s="26"/>
      <c r="C11" s="26"/>
      <c r="D11" s="26" t="s">
        <v>139</v>
      </c>
      <c r="E11" s="10">
        <v>44.359999999999999</v>
      </c>
      <c r="F11" s="10">
        <v>44.359999999999999</v>
      </c>
      <c r="G11" s="12"/>
      <c r="H11" s="10">
        <v>2747.9682399999997</v>
      </c>
      <c r="I11" s="10">
        <v>2747.9682399999997</v>
      </c>
      <c r="J11" s="10"/>
      <c r="K11" s="10">
        <v>2792.3299269999998</v>
      </c>
      <c r="L11" s="10">
        <v>2792.3299269999998</v>
      </c>
      <c r="M11" s="10"/>
      <c r="N11" s="10"/>
      <c r="O11" s="10"/>
      <c r="P11" s="12"/>
      <c r="Q11" s="12"/>
    </row>
    <row r="12" ht="15.4" customHeight="1">
      <c r="A12" s="25">
        <v>2013801</v>
      </c>
      <c r="B12" s="26"/>
      <c r="C12" s="26"/>
      <c r="D12" s="26" t="s">
        <v>140</v>
      </c>
      <c r="E12" s="10">
        <v>36.222076999999999</v>
      </c>
      <c r="F12" s="10">
        <v>36.222076999999999</v>
      </c>
      <c r="G12" s="49"/>
      <c r="H12" s="10">
        <v>2728.0572399999996</v>
      </c>
      <c r="I12" s="10">
        <v>2728.0572399999996</v>
      </c>
      <c r="J12" s="12"/>
      <c r="K12" s="10">
        <v>2764.279317</v>
      </c>
      <c r="L12" s="10">
        <v>2764.279317</v>
      </c>
      <c r="M12" s="12"/>
      <c r="N12" s="10"/>
      <c r="O12" s="10"/>
      <c r="P12" s="12"/>
      <c r="Q12" s="12"/>
    </row>
    <row r="13" ht="15.4" customHeight="1">
      <c r="A13" s="27">
        <v>2013812</v>
      </c>
      <c r="B13" s="28"/>
      <c r="C13" s="29"/>
      <c r="D13" s="26" t="s">
        <v>141</v>
      </c>
      <c r="E13" s="10">
        <v>7.9749999999999996</v>
      </c>
      <c r="F13" s="10">
        <v>7.9749999999999996</v>
      </c>
      <c r="G13" s="49"/>
      <c r="H13" s="10">
        <v>19.911000000000001</v>
      </c>
      <c r="I13" s="10">
        <v>19.911000000000001</v>
      </c>
      <c r="J13" s="10"/>
      <c r="K13" s="10">
        <v>27.885999999999999</v>
      </c>
      <c r="L13" s="10">
        <v>27.885999999999999</v>
      </c>
      <c r="M13" s="10"/>
      <c r="N13" s="12"/>
      <c r="O13" s="12"/>
      <c r="P13" s="12"/>
      <c r="Q13" s="12"/>
    </row>
    <row r="14" ht="15.4" customHeight="1">
      <c r="A14" s="27">
        <v>2013899</v>
      </c>
      <c r="B14" s="28"/>
      <c r="C14" s="29"/>
      <c r="D14" s="26" t="s">
        <v>167</v>
      </c>
      <c r="E14" s="10">
        <v>0.16460999999999998</v>
      </c>
      <c r="F14" s="10">
        <v>0.16460999999999998</v>
      </c>
      <c r="G14" s="49"/>
      <c r="H14" s="10"/>
      <c r="I14" s="10"/>
      <c r="J14" s="10"/>
      <c r="K14" s="10">
        <v>0.16460999999999998</v>
      </c>
      <c r="L14" s="10">
        <v>0.16460999999999998</v>
      </c>
      <c r="M14" s="10"/>
      <c r="N14" s="12"/>
      <c r="O14" s="12"/>
      <c r="P14" s="12"/>
      <c r="Q14" s="12"/>
    </row>
    <row r="15" ht="15.4" customHeight="1">
      <c r="A15" s="30">
        <v>208</v>
      </c>
      <c r="B15" s="31"/>
      <c r="C15" s="32"/>
      <c r="D15" s="26" t="s">
        <v>142</v>
      </c>
      <c r="E15" s="12"/>
      <c r="F15" s="12"/>
      <c r="G15" s="12"/>
      <c r="H15" s="10">
        <v>286.557323</v>
      </c>
      <c r="I15" s="10">
        <v>286.557323</v>
      </c>
      <c r="J15" s="10"/>
      <c r="K15" s="10">
        <v>286.557323</v>
      </c>
      <c r="L15" s="10">
        <v>286.557323</v>
      </c>
      <c r="M15" s="10"/>
      <c r="N15" s="12"/>
      <c r="O15" s="12"/>
      <c r="P15" s="12"/>
      <c r="Q15" s="12"/>
    </row>
    <row r="16" ht="15.4" customHeight="1">
      <c r="A16" s="30">
        <v>20805</v>
      </c>
      <c r="B16" s="31"/>
      <c r="C16" s="32"/>
      <c r="D16" s="26" t="s">
        <v>143</v>
      </c>
      <c r="E16" s="12"/>
      <c r="F16" s="12"/>
      <c r="G16" s="12"/>
      <c r="H16" s="10">
        <v>286.557323</v>
      </c>
      <c r="I16" s="10">
        <v>286.557323</v>
      </c>
      <c r="J16" s="10"/>
      <c r="K16" s="10">
        <v>286.557323</v>
      </c>
      <c r="L16" s="10">
        <v>286.557323</v>
      </c>
      <c r="M16" s="10"/>
      <c r="N16" s="12"/>
      <c r="O16" s="12"/>
      <c r="P16" s="12"/>
      <c r="Q16" s="12"/>
    </row>
    <row r="17" ht="15.4" customHeight="1">
      <c r="A17" s="30">
        <v>2080505</v>
      </c>
      <c r="B17" s="31"/>
      <c r="C17" s="32"/>
      <c r="D17" s="26" t="s">
        <v>144</v>
      </c>
      <c r="E17" s="12"/>
      <c r="F17" s="12"/>
      <c r="G17" s="12"/>
      <c r="H17" s="10">
        <v>210.75248500000001</v>
      </c>
      <c r="I17" s="10">
        <v>210.75248500000001</v>
      </c>
      <c r="J17" s="10"/>
      <c r="K17" s="10">
        <v>210.75248500000001</v>
      </c>
      <c r="L17" s="10">
        <v>210.75248500000001</v>
      </c>
      <c r="M17" s="10"/>
      <c r="N17" s="12"/>
      <c r="O17" s="12"/>
      <c r="P17" s="12"/>
      <c r="Q17" s="12"/>
    </row>
    <row r="18" ht="15.4" customHeight="1">
      <c r="A18" s="30">
        <v>2080506</v>
      </c>
      <c r="B18" s="31"/>
      <c r="C18" s="32"/>
      <c r="D18" s="26" t="s">
        <v>145</v>
      </c>
      <c r="E18" s="12"/>
      <c r="F18" s="12"/>
      <c r="G18" s="12"/>
      <c r="H18" s="10">
        <v>75.804838000000004</v>
      </c>
      <c r="I18" s="10">
        <v>75.804838000000004</v>
      </c>
      <c r="J18" s="10"/>
      <c r="K18" s="10">
        <v>75.804838000000004</v>
      </c>
      <c r="L18" s="10">
        <v>75.804838000000004</v>
      </c>
      <c r="M18" s="10"/>
      <c r="N18" s="12"/>
      <c r="O18" s="12"/>
      <c r="P18" s="12"/>
      <c r="Q18" s="12"/>
    </row>
    <row r="19" ht="15.4" customHeight="1">
      <c r="A19" s="30">
        <v>210</v>
      </c>
      <c r="B19" s="31"/>
      <c r="C19" s="32"/>
      <c r="D19" s="26" t="s">
        <v>146</v>
      </c>
      <c r="E19" s="12"/>
      <c r="F19" s="12"/>
      <c r="G19" s="12"/>
      <c r="H19" s="10">
        <v>178.322168</v>
      </c>
      <c r="I19" s="10">
        <v>178.322168</v>
      </c>
      <c r="J19" s="10"/>
      <c r="K19" s="10">
        <v>178.322168</v>
      </c>
      <c r="L19" s="10">
        <v>178.322168</v>
      </c>
      <c r="M19" s="10"/>
      <c r="N19" s="12"/>
      <c r="O19" s="12"/>
      <c r="P19" s="12"/>
      <c r="Q19" s="12"/>
    </row>
    <row r="20" ht="15.4" customHeight="1">
      <c r="A20" s="25">
        <v>21011</v>
      </c>
      <c r="B20" s="26"/>
      <c r="C20" s="26"/>
      <c r="D20" s="26" t="s">
        <v>147</v>
      </c>
      <c r="E20" s="12"/>
      <c r="F20" s="12"/>
      <c r="G20" s="12"/>
      <c r="H20" s="10">
        <v>178.322168</v>
      </c>
      <c r="I20" s="10">
        <v>178.322168</v>
      </c>
      <c r="J20" s="10"/>
      <c r="K20" s="10">
        <v>178.322168</v>
      </c>
      <c r="L20" s="10">
        <v>178.322168</v>
      </c>
      <c r="M20" s="10"/>
      <c r="N20" s="12"/>
      <c r="O20" s="12"/>
      <c r="P20" s="12"/>
      <c r="Q20" s="12"/>
    </row>
    <row r="21" ht="15.4" customHeight="1">
      <c r="A21" s="25">
        <v>2101101</v>
      </c>
      <c r="B21" s="26"/>
      <c r="C21" s="26"/>
      <c r="D21" s="26" t="s">
        <v>148</v>
      </c>
      <c r="E21" s="12"/>
      <c r="F21" s="12"/>
      <c r="G21" s="12"/>
      <c r="H21" s="10">
        <v>178.322168</v>
      </c>
      <c r="I21" s="10">
        <v>178.322168</v>
      </c>
      <c r="J21" s="10"/>
      <c r="K21" s="10">
        <v>178.322168</v>
      </c>
      <c r="L21" s="10">
        <v>178.322168</v>
      </c>
      <c r="M21" s="10"/>
      <c r="N21" s="12"/>
      <c r="O21" s="12"/>
      <c r="P21" s="12"/>
      <c r="Q21" s="12"/>
    </row>
    <row r="22" ht="15.4" customHeight="1">
      <c r="A22" s="25">
        <v>213</v>
      </c>
      <c r="B22" s="26"/>
      <c r="C22" s="26"/>
      <c r="D22" s="26" t="s">
        <v>149</v>
      </c>
      <c r="E22" s="10"/>
      <c r="F22" s="10"/>
      <c r="G22" s="12"/>
      <c r="H22" s="10">
        <v>9.9911999999999992</v>
      </c>
      <c r="I22" s="10">
        <v>9.9911999999999992</v>
      </c>
      <c r="J22" s="12"/>
      <c r="K22" s="10">
        <v>6.8868</v>
      </c>
      <c r="L22" s="10">
        <v>6.8868</v>
      </c>
      <c r="M22" s="12"/>
      <c r="N22" s="10">
        <v>3.1000000000000001</v>
      </c>
      <c r="O22" s="10">
        <v>3.1000000000000001</v>
      </c>
      <c r="P22" s="12"/>
      <c r="Q22" s="12"/>
    </row>
    <row r="23" ht="15.4" customHeight="1">
      <c r="A23" s="25">
        <v>21305</v>
      </c>
      <c r="B23" s="26"/>
      <c r="C23" s="26"/>
      <c r="D23" s="26" t="s">
        <v>150</v>
      </c>
      <c r="E23" s="12"/>
      <c r="F23" s="12"/>
      <c r="G23" s="12"/>
      <c r="H23" s="10">
        <v>9.9911999999999992</v>
      </c>
      <c r="I23" s="10">
        <v>9.9911999999999992</v>
      </c>
      <c r="J23" s="12"/>
      <c r="K23" s="10">
        <v>6.8868</v>
      </c>
      <c r="L23" s="10">
        <v>6.8868</v>
      </c>
      <c r="M23" s="12"/>
      <c r="N23" s="10">
        <v>3.1000000000000001</v>
      </c>
      <c r="O23" s="10">
        <v>3.1000000000000001</v>
      </c>
      <c r="P23" s="12"/>
      <c r="Q23" s="12"/>
    </row>
    <row r="24" ht="15.4" customHeight="1">
      <c r="A24" s="25">
        <v>2130599</v>
      </c>
      <c r="B24" s="26"/>
      <c r="C24" s="26"/>
      <c r="D24" s="26" t="s">
        <v>151</v>
      </c>
      <c r="E24" s="10"/>
      <c r="F24" s="10"/>
      <c r="G24" s="12"/>
      <c r="H24" s="10">
        <v>9.9911999999999992</v>
      </c>
      <c r="I24" s="10">
        <v>9.9911999999999992</v>
      </c>
      <c r="J24" s="12"/>
      <c r="K24" s="10">
        <v>6.8868</v>
      </c>
      <c r="L24" s="10">
        <v>6.8868</v>
      </c>
      <c r="M24" s="12"/>
      <c r="N24" s="10">
        <v>3.1000000000000001</v>
      </c>
      <c r="O24" s="10">
        <v>3.1000000000000001</v>
      </c>
      <c r="P24" s="12"/>
      <c r="Q24" s="12"/>
    </row>
    <row r="25" ht="15.4" customHeight="1">
      <c r="A25" s="25">
        <v>224</v>
      </c>
      <c r="B25" s="26"/>
      <c r="C25" s="26"/>
      <c r="D25" s="26" t="s">
        <v>152</v>
      </c>
      <c r="E25" s="12"/>
      <c r="F25" s="12"/>
      <c r="G25" s="12"/>
      <c r="H25" s="10">
        <v>5.9804399999999998</v>
      </c>
      <c r="I25" s="10">
        <v>5.9804399999999998</v>
      </c>
      <c r="J25" s="12"/>
      <c r="K25" s="10">
        <v>5.9804399999999998</v>
      </c>
      <c r="L25" s="10">
        <v>5.9804399999999998</v>
      </c>
      <c r="M25" s="12"/>
      <c r="N25" s="10"/>
      <c r="O25" s="10"/>
      <c r="P25" s="12"/>
      <c r="Q25" s="12"/>
    </row>
    <row r="26" ht="15.4" customHeight="1">
      <c r="A26" s="30">
        <v>22401</v>
      </c>
      <c r="B26" s="31"/>
      <c r="C26" s="32"/>
      <c r="D26" s="26" t="s">
        <v>153</v>
      </c>
      <c r="E26" s="10"/>
      <c r="F26" s="10"/>
      <c r="G26" s="12"/>
      <c r="H26" s="10">
        <v>5.9804399999999998</v>
      </c>
      <c r="I26" s="10">
        <v>5.9804399999999998</v>
      </c>
      <c r="J26" s="12"/>
      <c r="K26" s="10">
        <v>5.9804399999999998</v>
      </c>
      <c r="L26" s="10">
        <v>5.9804399999999998</v>
      </c>
      <c r="M26" s="12"/>
      <c r="N26" s="10"/>
      <c r="O26" s="10"/>
      <c r="P26" s="12"/>
      <c r="Q26" s="12"/>
    </row>
    <row r="27" ht="15.4" customHeight="1">
      <c r="A27" s="25">
        <v>2240101</v>
      </c>
      <c r="B27" s="26"/>
      <c r="C27" s="26"/>
      <c r="D27" s="26" t="s">
        <v>140</v>
      </c>
      <c r="E27" s="10"/>
      <c r="F27" s="10"/>
      <c r="G27" s="12"/>
      <c r="H27" s="10">
        <v>5.9804399999999998</v>
      </c>
      <c r="I27" s="10">
        <v>5.9804399999999998</v>
      </c>
      <c r="J27" s="12"/>
      <c r="K27" s="10">
        <v>5.9804399999999998</v>
      </c>
      <c r="L27" s="10">
        <v>5.9804399999999998</v>
      </c>
      <c r="M27" s="12"/>
      <c r="N27" s="10"/>
      <c r="O27" s="10"/>
      <c r="P27" s="12"/>
      <c r="Q27" s="12"/>
    </row>
    <row r="28" ht="15.4" customHeight="1">
      <c r="A28" s="33" t="s">
        <v>199</v>
      </c>
      <c r="B28" s="33" t="s">
        <v>6</v>
      </c>
      <c r="C28" s="33" t="s">
        <v>6</v>
      </c>
      <c r="D28" s="33" t="s">
        <v>6</v>
      </c>
      <c r="E28" s="33" t="s">
        <v>6</v>
      </c>
      <c r="F28" s="33" t="s">
        <v>6</v>
      </c>
      <c r="G28" s="33" t="s">
        <v>6</v>
      </c>
      <c r="H28" s="33" t="s">
        <v>6</v>
      </c>
      <c r="I28" s="33" t="s">
        <v>6</v>
      </c>
      <c r="J28" s="33" t="s">
        <v>6</v>
      </c>
      <c r="K28" s="33" t="s">
        <v>6</v>
      </c>
      <c r="L28" s="33" t="s">
        <v>6</v>
      </c>
      <c r="M28" s="33" t="s">
        <v>6</v>
      </c>
      <c r="N28" s="33" t="s">
        <v>6</v>
      </c>
      <c r="O28" s="33" t="s">
        <v>6</v>
      </c>
      <c r="P28" s="33" t="s">
        <v>6</v>
      </c>
      <c r="Q28" s="33" t="s">
        <v>6</v>
      </c>
    </row>
    <row r="29" ht="15.4" customHeight="1">
      <c r="A29" s="33" t="s">
        <v>200</v>
      </c>
      <c r="B29" s="33" t="s">
        <v>6</v>
      </c>
      <c r="C29" s="33" t="s">
        <v>6</v>
      </c>
      <c r="D29" s="33" t="s">
        <v>6</v>
      </c>
      <c r="E29" s="33" t="s">
        <v>6</v>
      </c>
      <c r="F29" s="33" t="s">
        <v>6</v>
      </c>
      <c r="G29" s="33" t="s">
        <v>6</v>
      </c>
      <c r="H29" s="33" t="s">
        <v>6</v>
      </c>
      <c r="I29" s="33" t="s">
        <v>6</v>
      </c>
      <c r="J29" s="33" t="s">
        <v>6</v>
      </c>
      <c r="K29" s="33" t="s">
        <v>6</v>
      </c>
      <c r="L29" s="33" t="s">
        <v>6</v>
      </c>
      <c r="M29" s="33" t="s">
        <v>6</v>
      </c>
      <c r="N29" s="33" t="s">
        <v>6</v>
      </c>
      <c r="O29" s="33" t="s">
        <v>6</v>
      </c>
      <c r="P29" s="33" t="s">
        <v>6</v>
      </c>
      <c r="Q29" s="33" t="s">
        <v>6</v>
      </c>
    </row>
    <row r="30" ht="15.4" customHeight="1">
      <c r="A30" s="33" t="s">
        <v>201</v>
      </c>
      <c r="B30" s="33" t="s">
        <v>6</v>
      </c>
      <c r="C30" s="33" t="s">
        <v>6</v>
      </c>
      <c r="D30" s="33" t="s">
        <v>6</v>
      </c>
      <c r="E30" s="33" t="s">
        <v>6</v>
      </c>
      <c r="F30" s="33" t="s">
        <v>6</v>
      </c>
      <c r="G30" s="33" t="s">
        <v>6</v>
      </c>
      <c r="H30" s="33" t="s">
        <v>6</v>
      </c>
      <c r="I30" s="33" t="s">
        <v>6</v>
      </c>
      <c r="J30" s="33" t="s">
        <v>6</v>
      </c>
      <c r="K30" s="33" t="s">
        <v>6</v>
      </c>
      <c r="L30" s="33" t="s">
        <v>6</v>
      </c>
      <c r="M30" s="33" t="s">
        <v>6</v>
      </c>
      <c r="N30" s="33" t="s">
        <v>6</v>
      </c>
      <c r="O30" s="33" t="s">
        <v>6</v>
      </c>
      <c r="P30" s="33" t="s">
        <v>6</v>
      </c>
      <c r="Q30" s="33" t="s">
        <v>6</v>
      </c>
    </row>
    <row r="32" ht="12.75">
      <c r="J32" s="20" t="s">
        <v>202</v>
      </c>
    </row>
  </sheetData>
  <mergeCells count="144">
    <mergeCell ref="H4:J4"/>
    <mergeCell ref="K4:M4"/>
    <mergeCell ref="K4:M4"/>
    <mergeCell ref="K4:M4"/>
    <mergeCell ref="N5:N7"/>
    <mergeCell ref="N5:N7"/>
    <mergeCell ref="N5:N7"/>
    <mergeCell ref="O5:O7"/>
    <mergeCell ref="A1:Q1"/>
    <mergeCell ref="E4:G4"/>
    <mergeCell ref="E4:G4"/>
    <mergeCell ref="E4:G4"/>
    <mergeCell ref="H4:J4"/>
    <mergeCell ref="H4:J4"/>
    <mergeCell ref="A12:C12"/>
    <mergeCell ref="A13:C13"/>
    <mergeCell ref="A10:C10"/>
    <mergeCell ref="A11:C11"/>
    <mergeCell ref="N4:Q4"/>
    <mergeCell ref="N4:Q4"/>
    <mergeCell ref="N4:Q4"/>
    <mergeCell ref="N4:Q4"/>
    <mergeCell ref="P5:Q5"/>
    <mergeCell ref="P5:Q5"/>
    <mergeCell ref="A26:C26"/>
    <mergeCell ref="A27:C27"/>
    <mergeCell ref="A24:C24"/>
    <mergeCell ref="A25:C25"/>
    <mergeCell ref="A22:C22"/>
    <mergeCell ref="A23:C23"/>
    <mergeCell ref="A28:Q28"/>
    <mergeCell ref="A28:Q28"/>
    <mergeCell ref="A28:Q28"/>
    <mergeCell ref="A28:Q28"/>
    <mergeCell ref="A28:Q28"/>
    <mergeCell ref="A28:Q28"/>
    <mergeCell ref="A28:Q28"/>
    <mergeCell ref="A28:Q28"/>
    <mergeCell ref="A28:Q28"/>
    <mergeCell ref="A28:Q28"/>
    <mergeCell ref="A28:Q28"/>
    <mergeCell ref="A28:Q28"/>
    <mergeCell ref="A28:Q28"/>
    <mergeCell ref="A28:Q28"/>
    <mergeCell ref="A28:Q28"/>
    <mergeCell ref="A28:Q28"/>
    <mergeCell ref="A28:Q28"/>
    <mergeCell ref="A29:Q29"/>
    <mergeCell ref="A29:Q29"/>
    <mergeCell ref="A29:Q29"/>
    <mergeCell ref="A29:Q29"/>
    <mergeCell ref="A29:Q29"/>
    <mergeCell ref="A29:Q29"/>
    <mergeCell ref="A29:Q29"/>
    <mergeCell ref="A29:Q29"/>
    <mergeCell ref="A29:Q29"/>
    <mergeCell ref="A29:Q29"/>
    <mergeCell ref="A29:Q29"/>
    <mergeCell ref="A29:Q29"/>
    <mergeCell ref="A29:Q29"/>
    <mergeCell ref="A29:Q29"/>
    <mergeCell ref="A29:Q29"/>
    <mergeCell ref="A29:Q29"/>
    <mergeCell ref="A29:Q29"/>
    <mergeCell ref="A30:Q30"/>
    <mergeCell ref="A30:Q30"/>
    <mergeCell ref="A30:Q30"/>
    <mergeCell ref="A30:Q30"/>
    <mergeCell ref="A30:Q30"/>
    <mergeCell ref="A30:Q30"/>
    <mergeCell ref="A30:Q30"/>
    <mergeCell ref="A30:Q30"/>
    <mergeCell ref="A30:Q30"/>
    <mergeCell ref="A30:Q30"/>
    <mergeCell ref="A30:Q30"/>
    <mergeCell ref="A30:Q30"/>
    <mergeCell ref="A30:Q30"/>
    <mergeCell ref="A30:Q30"/>
    <mergeCell ref="A30:Q30"/>
    <mergeCell ref="A30:Q30"/>
    <mergeCell ref="A30:Q30"/>
    <mergeCell ref="A8:A9"/>
    <mergeCell ref="A8:A9"/>
    <mergeCell ref="B8:B9"/>
    <mergeCell ref="B8:B9"/>
    <mergeCell ref="C8:C9"/>
    <mergeCell ref="C8:C9"/>
    <mergeCell ref="D4:D7"/>
    <mergeCell ref="D4:D7"/>
    <mergeCell ref="D4:D7"/>
    <mergeCell ref="D4: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5:L7"/>
    <mergeCell ref="L5:L7"/>
    <mergeCell ref="L5:L7"/>
    <mergeCell ref="M5:M7"/>
    <mergeCell ref="M5:M7"/>
    <mergeCell ref="M5:M7"/>
    <mergeCell ref="O5:O7"/>
    <mergeCell ref="O5:O7"/>
    <mergeCell ref="P6:P7"/>
    <mergeCell ref="P6:P7"/>
    <mergeCell ref="Q6:Q7"/>
    <mergeCell ref="Q6:Q7"/>
    <mergeCell ref="A4:C7"/>
    <mergeCell ref="A4:C7"/>
    <mergeCell ref="A4:C7"/>
    <mergeCell ref="A4:C7"/>
    <mergeCell ref="A4:C7"/>
    <mergeCell ref="A4:C7"/>
    <mergeCell ref="A4:C7"/>
    <mergeCell ref="A4:C7"/>
    <mergeCell ref="A4:C7"/>
    <mergeCell ref="A4:C7"/>
    <mergeCell ref="A19:C19"/>
    <mergeCell ref="A20:C20"/>
    <mergeCell ref="A21:C21"/>
    <mergeCell ref="A14:C14"/>
    <mergeCell ref="A4:C7"/>
    <mergeCell ref="A4:C7"/>
    <mergeCell ref="A15:C15"/>
    <mergeCell ref="A16:C16"/>
    <mergeCell ref="A17:C17"/>
    <mergeCell ref="A18:C18"/>
  </mergeCells>
  <printOptions headings="0" gridLines="0"/>
  <pageMargins left="0.75" right="0.75" top="1" bottom="1" header="0.5" footer="0.5"/>
  <pageSetup paperSize="9" scale="90" firstPageNumber="1" fitToWidth="1" fitToHeight="1" pageOrder="downThenOver" orientation="portrait" usePrinterDefaults="1" blackAndWhite="0" draft="0" cellComments="none" useFirstPageNumber="0" errors="displayed" horizontalDpi="600" verticalDpi="600" copies="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0"/>
  </sheetPr>
  <sheetViews>
    <sheetView zoomScale="100" workbookViewId="0">
      <selection activeCell="I22" activeCellId="0" sqref="I22"/>
    </sheetView>
  </sheetViews>
  <sheetFormatPr baseColWidth="8" defaultColWidth="9.1406299999999998" defaultRowHeight="12.75" customHeight="1"/>
  <cols>
    <col customWidth="1" min="1" max="1" width="7"/>
    <col customWidth="1" min="2" max="2" width="33.855499999999999"/>
    <col customWidth="1" min="3" max="3" width="17.140599999999999"/>
    <col customWidth="1" min="4" max="4" width="7"/>
    <col customWidth="1" min="5" max="5" width="26.425799999999999"/>
    <col customWidth="1" min="6" max="6" width="17.140599999999999"/>
    <col customWidth="1" min="7" max="7" width="7"/>
    <col customWidth="1" min="8" max="8" width="43"/>
    <col customWidth="1" min="9" max="9" width="17.140599999999999"/>
    <col bestFit="1" customWidth="1" min="10" max="10" width="9.7109400000000008"/>
  </cols>
  <sheetData>
    <row r="1" ht="19.5">
      <c r="A1" s="1" t="s">
        <v>203</v>
      </c>
      <c r="B1" s="2"/>
      <c r="C1" s="2"/>
      <c r="D1" s="2"/>
      <c r="E1" s="1" t="s">
        <v>204</v>
      </c>
      <c r="F1" s="2"/>
      <c r="G1" s="2"/>
      <c r="H1" s="2"/>
      <c r="I1" s="2"/>
    </row>
    <row r="2" ht="12.75">
      <c r="I2" s="3" t="s">
        <v>205</v>
      </c>
    </row>
    <row r="3" ht="12.75">
      <c r="A3" s="4" t="s">
        <v>122</v>
      </c>
      <c r="B3" s="4" t="s">
        <v>123</v>
      </c>
      <c r="I3" s="3" t="s">
        <v>4</v>
      </c>
    </row>
    <row r="4" ht="15.4" customHeight="1">
      <c r="A4" s="5" t="s">
        <v>206</v>
      </c>
      <c r="B4" s="6" t="s">
        <v>6</v>
      </c>
      <c r="C4" s="6" t="s">
        <v>6</v>
      </c>
      <c r="D4" s="6" t="s">
        <v>207</v>
      </c>
      <c r="E4" s="6" t="s">
        <v>6</v>
      </c>
      <c r="F4" s="6" t="s">
        <v>6</v>
      </c>
      <c r="G4" s="6" t="s">
        <v>6</v>
      </c>
      <c r="H4" s="6" t="s">
        <v>6</v>
      </c>
      <c r="I4" s="6" t="s">
        <v>6</v>
      </c>
    </row>
    <row r="5" ht="15.4" customHeight="1">
      <c r="A5" s="48" t="s">
        <v>124</v>
      </c>
      <c r="B5" s="22" t="s">
        <v>125</v>
      </c>
      <c r="C5" s="22" t="s">
        <v>208</v>
      </c>
      <c r="D5" s="22" t="s">
        <v>124</v>
      </c>
      <c r="E5" s="22" t="s">
        <v>125</v>
      </c>
      <c r="F5" s="22" t="s">
        <v>208</v>
      </c>
      <c r="G5" s="22" t="s">
        <v>124</v>
      </c>
      <c r="H5" s="22" t="s">
        <v>125</v>
      </c>
      <c r="I5" s="22" t="s">
        <v>208</v>
      </c>
    </row>
    <row r="6" ht="15.4" customHeight="1">
      <c r="A6" s="48" t="s">
        <v>6</v>
      </c>
      <c r="B6" s="22" t="s">
        <v>6</v>
      </c>
      <c r="C6" s="22" t="s">
        <v>6</v>
      </c>
      <c r="D6" s="22" t="s">
        <v>6</v>
      </c>
      <c r="E6" s="22" t="s">
        <v>6</v>
      </c>
      <c r="F6" s="22" t="s">
        <v>6</v>
      </c>
      <c r="G6" s="22" t="s">
        <v>6</v>
      </c>
      <c r="H6" s="22" t="s">
        <v>6</v>
      </c>
      <c r="I6" s="22" t="s">
        <v>6</v>
      </c>
    </row>
    <row r="7" ht="15.4" customHeight="1">
      <c r="A7" s="9" t="s">
        <v>209</v>
      </c>
      <c r="B7" s="11" t="s">
        <v>210</v>
      </c>
      <c r="C7" s="10">
        <f>SUM(XFD8:XFD20)</f>
        <v>2811.1165149999997</v>
      </c>
      <c r="D7" s="11" t="s">
        <v>211</v>
      </c>
      <c r="E7" s="11" t="s">
        <v>212</v>
      </c>
      <c r="F7" s="10">
        <f>SUM(XFD8:XFD34)</f>
        <v>265.401836</v>
      </c>
      <c r="G7" s="11" t="s">
        <v>213</v>
      </c>
      <c r="H7" s="11" t="s">
        <v>214</v>
      </c>
      <c r="I7" s="10">
        <f>SUM(XFD8:XFD9)</f>
        <v>0</v>
      </c>
    </row>
    <row r="8" ht="15.4" customHeight="1">
      <c r="A8" s="9" t="s">
        <v>215</v>
      </c>
      <c r="B8" s="11" t="s">
        <v>216</v>
      </c>
      <c r="C8" s="10">
        <f>11915810.27/10000</f>
        <v>1191.5810269999999</v>
      </c>
      <c r="D8" s="11" t="s">
        <v>217</v>
      </c>
      <c r="E8" s="11" t="s">
        <v>218</v>
      </c>
      <c r="F8" s="10">
        <f>174439/10000</f>
        <v>17.443899999999999</v>
      </c>
      <c r="G8" s="11" t="s">
        <v>219</v>
      </c>
      <c r="H8" s="11" t="s">
        <v>220</v>
      </c>
      <c r="I8" s="10"/>
    </row>
    <row r="9" ht="15.4" customHeight="1">
      <c r="A9" s="9" t="s">
        <v>221</v>
      </c>
      <c r="B9" s="11" t="s">
        <v>222</v>
      </c>
      <c r="C9" s="10">
        <f>7838214.7300000004/10000</f>
        <v>783.82147300000008</v>
      </c>
      <c r="D9" s="11" t="s">
        <v>223</v>
      </c>
      <c r="E9" s="11" t="s">
        <v>224</v>
      </c>
      <c r="F9" s="10">
        <f>59622.5/10000</f>
        <v>5.96225</v>
      </c>
      <c r="G9" s="11" t="s">
        <v>225</v>
      </c>
      <c r="H9" s="11" t="s">
        <v>226</v>
      </c>
      <c r="I9" s="12"/>
    </row>
    <row r="10" ht="15.4" customHeight="1">
      <c r="A10" s="9" t="s">
        <v>227</v>
      </c>
      <c r="B10" s="11" t="s">
        <v>228</v>
      </c>
      <c r="C10" s="10"/>
      <c r="D10" s="11" t="s">
        <v>229</v>
      </c>
      <c r="E10" s="11" t="s">
        <v>230</v>
      </c>
      <c r="F10" s="10"/>
      <c r="G10" s="11" t="s">
        <v>231</v>
      </c>
      <c r="H10" s="11" t="s">
        <v>232</v>
      </c>
      <c r="I10" s="10">
        <f>SUM(XFD11:XFD26)</f>
        <v>8.6549999999999994</v>
      </c>
    </row>
    <row r="11" ht="15.4" customHeight="1">
      <c r="A11" s="9" t="s">
        <v>233</v>
      </c>
      <c r="B11" s="11" t="s">
        <v>234</v>
      </c>
      <c r="C11" s="10">
        <f>218907/10000</f>
        <v>21.890699999999999</v>
      </c>
      <c r="D11" s="11" t="s">
        <v>235</v>
      </c>
      <c r="E11" s="11" t="s">
        <v>236</v>
      </c>
      <c r="F11" s="10">
        <f>40180.510000000002/10000</f>
        <v>4.0180509999999998</v>
      </c>
      <c r="G11" s="11" t="s">
        <v>237</v>
      </c>
      <c r="H11" s="11" t="s">
        <v>238</v>
      </c>
      <c r="I11" s="12"/>
    </row>
    <row r="12" ht="15.4" customHeight="1">
      <c r="A12" s="9" t="s">
        <v>239</v>
      </c>
      <c r="B12" s="11" t="s">
        <v>240</v>
      </c>
      <c r="C12" s="10">
        <f>772155/10000</f>
        <v>77.215500000000006</v>
      </c>
      <c r="D12" s="11" t="s">
        <v>241</v>
      </c>
      <c r="E12" s="11" t="s">
        <v>242</v>
      </c>
      <c r="F12" s="10">
        <f>25755.110000000001/10000</f>
        <v>2.5755110000000001</v>
      </c>
      <c r="G12" s="11" t="s">
        <v>243</v>
      </c>
      <c r="H12" s="11" t="s">
        <v>244</v>
      </c>
      <c r="I12" s="10">
        <f>86550/10000</f>
        <v>8.6549999999999994</v>
      </c>
    </row>
    <row r="13" ht="15.4" customHeight="1">
      <c r="A13" s="9" t="s">
        <v>245</v>
      </c>
      <c r="B13" s="11" t="s">
        <v>246</v>
      </c>
      <c r="C13" s="10">
        <f>2107524.8500000001/10000</f>
        <v>210.75248500000001</v>
      </c>
      <c r="D13" s="11" t="s">
        <v>247</v>
      </c>
      <c r="E13" s="11" t="s">
        <v>248</v>
      </c>
      <c r="F13" s="10">
        <f>137682.04999999999/10000</f>
        <v>13.768204999999998</v>
      </c>
      <c r="G13" s="11" t="s">
        <v>249</v>
      </c>
      <c r="H13" s="11" t="s">
        <v>250</v>
      </c>
      <c r="I13" s="10"/>
    </row>
    <row r="14" ht="15.4" customHeight="1">
      <c r="A14" s="9" t="s">
        <v>251</v>
      </c>
      <c r="B14" s="11" t="s">
        <v>252</v>
      </c>
      <c r="C14" s="10">
        <f>758048.38/10000</f>
        <v>75.804838000000004</v>
      </c>
      <c r="D14" s="11" t="s">
        <v>253</v>
      </c>
      <c r="E14" s="11" t="s">
        <v>254</v>
      </c>
      <c r="F14" s="10">
        <f>264635.59000000003/10000</f>
        <v>26.463559000000004</v>
      </c>
      <c r="G14" s="11" t="s">
        <v>255</v>
      </c>
      <c r="H14" s="11" t="s">
        <v>256</v>
      </c>
      <c r="I14" s="12"/>
    </row>
    <row r="15" ht="15.4" customHeight="1">
      <c r="A15" s="9" t="s">
        <v>257</v>
      </c>
      <c r="B15" s="11" t="s">
        <v>258</v>
      </c>
      <c r="C15" s="10">
        <f>1783221.6799999999/10000</f>
        <v>178.322168</v>
      </c>
      <c r="D15" s="11" t="s">
        <v>259</v>
      </c>
      <c r="E15" s="11" t="s">
        <v>260</v>
      </c>
      <c r="F15" s="10"/>
      <c r="G15" s="11" t="s">
        <v>261</v>
      </c>
      <c r="H15" s="11" t="s">
        <v>262</v>
      </c>
      <c r="I15" s="12"/>
    </row>
    <row r="16" ht="15.4" customHeight="1">
      <c r="A16" s="9" t="s">
        <v>263</v>
      </c>
      <c r="B16" s="11" t="s">
        <v>264</v>
      </c>
      <c r="C16" s="10"/>
      <c r="D16" s="11" t="s">
        <v>265</v>
      </c>
      <c r="E16" s="11" t="s">
        <v>266</v>
      </c>
      <c r="F16" s="10"/>
      <c r="G16" s="11" t="s">
        <v>267</v>
      </c>
      <c r="H16" s="11" t="s">
        <v>268</v>
      </c>
      <c r="I16" s="10"/>
    </row>
    <row r="17" ht="15.4" customHeight="1">
      <c r="A17" s="9" t="s">
        <v>269</v>
      </c>
      <c r="B17" s="11" t="s">
        <v>270</v>
      </c>
      <c r="C17" s="10">
        <f>69669.399999999994/10000</f>
        <v>6.9669399999999992</v>
      </c>
      <c r="D17" s="11" t="s">
        <v>271</v>
      </c>
      <c r="E17" s="11" t="s">
        <v>272</v>
      </c>
      <c r="F17" s="10">
        <f>42775.519999999997/10000</f>
        <v>4.277552</v>
      </c>
      <c r="G17" s="11" t="s">
        <v>273</v>
      </c>
      <c r="H17" s="11" t="s">
        <v>274</v>
      </c>
      <c r="I17" s="12"/>
    </row>
    <row r="18" ht="15.4" customHeight="1">
      <c r="A18" s="9" t="s">
        <v>275</v>
      </c>
      <c r="B18" s="11" t="s">
        <v>276</v>
      </c>
      <c r="C18" s="10">
        <f>2610033.8399999999/10000</f>
        <v>261.00338399999998</v>
      </c>
      <c r="D18" s="11" t="s">
        <v>277</v>
      </c>
      <c r="E18" s="11" t="s">
        <v>278</v>
      </c>
      <c r="F18" s="12"/>
      <c r="G18" s="11" t="s">
        <v>279</v>
      </c>
      <c r="H18" s="11" t="s">
        <v>280</v>
      </c>
      <c r="I18" s="12"/>
    </row>
    <row r="19" ht="15.4" customHeight="1">
      <c r="A19" s="9" t="s">
        <v>281</v>
      </c>
      <c r="B19" s="11" t="s">
        <v>282</v>
      </c>
      <c r="C19" s="10"/>
      <c r="D19" s="11" t="s">
        <v>283</v>
      </c>
      <c r="E19" s="11" t="s">
        <v>284</v>
      </c>
      <c r="F19" s="10">
        <f>66225/10000</f>
        <v>6.6224999999999996</v>
      </c>
      <c r="G19" s="11" t="s">
        <v>285</v>
      </c>
      <c r="H19" s="11" t="s">
        <v>286</v>
      </c>
      <c r="I19" s="12"/>
    </row>
    <row r="20" ht="15.4" customHeight="1">
      <c r="A20" s="9" t="s">
        <v>287</v>
      </c>
      <c r="B20" s="11" t="s">
        <v>288</v>
      </c>
      <c r="C20" s="10">
        <f>37580/10000</f>
        <v>3.758</v>
      </c>
      <c r="D20" s="11" t="s">
        <v>289</v>
      </c>
      <c r="E20" s="11" t="s">
        <v>290</v>
      </c>
      <c r="F20" s="10"/>
      <c r="G20" s="11" t="s">
        <v>291</v>
      </c>
      <c r="H20" s="11" t="s">
        <v>292</v>
      </c>
      <c r="I20" s="12"/>
    </row>
    <row r="21" ht="15.4" customHeight="1">
      <c r="A21" s="9" t="s">
        <v>293</v>
      </c>
      <c r="B21" s="11" t="s">
        <v>294</v>
      </c>
      <c r="C21" s="10">
        <f>SUM(XFD22:XFD33)</f>
        <v>184.90330700000001</v>
      </c>
      <c r="D21" s="11" t="s">
        <v>295</v>
      </c>
      <c r="E21" s="11" t="s">
        <v>296</v>
      </c>
      <c r="F21" s="10"/>
      <c r="G21" s="11" t="s">
        <v>297</v>
      </c>
      <c r="H21" s="11" t="s">
        <v>298</v>
      </c>
      <c r="I21" s="12"/>
    </row>
    <row r="22" ht="15.4" customHeight="1">
      <c r="A22" s="9" t="s">
        <v>299</v>
      </c>
      <c r="B22" s="11" t="s">
        <v>300</v>
      </c>
      <c r="C22" s="10">
        <f>117504/10000</f>
        <v>11.750400000000001</v>
      </c>
      <c r="D22" s="11" t="s">
        <v>301</v>
      </c>
      <c r="E22" s="11" t="s">
        <v>302</v>
      </c>
      <c r="F22" s="10">
        <f>10950/10000</f>
        <v>1.095</v>
      </c>
      <c r="G22" s="11" t="s">
        <v>303</v>
      </c>
      <c r="H22" s="11" t="s">
        <v>304</v>
      </c>
      <c r="I22" s="10"/>
    </row>
    <row r="23" ht="15.4" customHeight="1">
      <c r="A23" s="9" t="s">
        <v>305</v>
      </c>
      <c r="B23" s="11" t="s">
        <v>306</v>
      </c>
      <c r="C23" s="10">
        <f>1193261.0700000001/10000</f>
        <v>119.32610700000001</v>
      </c>
      <c r="D23" s="11" t="s">
        <v>307</v>
      </c>
      <c r="E23" s="11" t="s">
        <v>308</v>
      </c>
      <c r="F23" s="10">
        <f>330/10000</f>
        <v>3.3000000000000002e-002</v>
      </c>
      <c r="G23" s="11" t="s">
        <v>309</v>
      </c>
      <c r="H23" s="11" t="s">
        <v>310</v>
      </c>
      <c r="I23" s="12"/>
    </row>
    <row r="24" ht="15.4" customHeight="1">
      <c r="A24" s="9" t="s">
        <v>311</v>
      </c>
      <c r="B24" s="11" t="s">
        <v>312</v>
      </c>
      <c r="C24" s="12"/>
      <c r="D24" s="11" t="s">
        <v>313</v>
      </c>
      <c r="E24" s="11" t="s">
        <v>314</v>
      </c>
      <c r="F24" s="10"/>
      <c r="G24" s="11" t="s">
        <v>315</v>
      </c>
      <c r="H24" s="11" t="s">
        <v>316</v>
      </c>
      <c r="I24" s="12"/>
    </row>
    <row r="25" ht="15.4" customHeight="1">
      <c r="A25" s="9" t="s">
        <v>317</v>
      </c>
      <c r="B25" s="11" t="s">
        <v>318</v>
      </c>
      <c r="C25" s="10">
        <f>531048/10000</f>
        <v>53.104799999999997</v>
      </c>
      <c r="D25" s="11" t="s">
        <v>319</v>
      </c>
      <c r="E25" s="11" t="s">
        <v>320</v>
      </c>
      <c r="F25" s="10"/>
      <c r="G25" s="11" t="s">
        <v>321</v>
      </c>
      <c r="H25" s="11" t="s">
        <v>322</v>
      </c>
      <c r="I25" s="10"/>
    </row>
    <row r="26" ht="15.4" customHeight="1">
      <c r="A26" s="9" t="s">
        <v>323</v>
      </c>
      <c r="B26" s="11" t="s">
        <v>324</v>
      </c>
      <c r="C26" s="10">
        <f>7220/10000</f>
        <v>0.72199999999999998</v>
      </c>
      <c r="D26" s="11" t="s">
        <v>325</v>
      </c>
      <c r="E26" s="11" t="s">
        <v>326</v>
      </c>
      <c r="F26" s="10"/>
      <c r="G26" s="11" t="s">
        <v>327</v>
      </c>
      <c r="H26" s="11" t="s">
        <v>328</v>
      </c>
      <c r="I26" s="10"/>
    </row>
    <row r="27" ht="15.4" customHeight="1">
      <c r="A27" s="9" t="s">
        <v>329</v>
      </c>
      <c r="B27" s="11" t="s">
        <v>330</v>
      </c>
      <c r="C27" s="10"/>
      <c r="D27" s="11" t="s">
        <v>331</v>
      </c>
      <c r="E27" s="11" t="s">
        <v>332</v>
      </c>
      <c r="F27" s="10">
        <f>136518/10000</f>
        <v>13.6518</v>
      </c>
      <c r="G27" s="11" t="s">
        <v>333</v>
      </c>
      <c r="H27" s="11" t="s">
        <v>334</v>
      </c>
      <c r="I27" s="10">
        <f>SUM(XFD28:XFD31)</f>
        <v>0</v>
      </c>
    </row>
    <row r="28" ht="15.4" customHeight="1">
      <c r="A28" s="9" t="s">
        <v>335</v>
      </c>
      <c r="B28" s="11" t="s">
        <v>336</v>
      </c>
      <c r="C28" s="10"/>
      <c r="D28" s="11" t="s">
        <v>337</v>
      </c>
      <c r="E28" s="11" t="s">
        <v>338</v>
      </c>
      <c r="F28" s="10">
        <f>5618.1700000000001/10000</f>
        <v>0.56181700000000001</v>
      </c>
      <c r="G28" s="11" t="s">
        <v>339</v>
      </c>
      <c r="H28" s="11" t="s">
        <v>340</v>
      </c>
      <c r="I28" s="12"/>
    </row>
    <row r="29" ht="15.4" customHeight="1">
      <c r="A29" s="9" t="s">
        <v>341</v>
      </c>
      <c r="B29" s="11" t="s">
        <v>342</v>
      </c>
      <c r="C29" s="10"/>
      <c r="D29" s="11" t="s">
        <v>343</v>
      </c>
      <c r="E29" s="11" t="s">
        <v>344</v>
      </c>
      <c r="F29" s="10"/>
      <c r="G29" s="11" t="s">
        <v>345</v>
      </c>
      <c r="H29" s="11" t="s">
        <v>346</v>
      </c>
      <c r="I29" s="12"/>
    </row>
    <row r="30" ht="15.4" customHeight="1">
      <c r="A30" s="9" t="s">
        <v>347</v>
      </c>
      <c r="B30" s="11" t="s">
        <v>348</v>
      </c>
      <c r="C30" s="10"/>
      <c r="D30" s="11" t="s">
        <v>349</v>
      </c>
      <c r="E30" s="11" t="s">
        <v>350</v>
      </c>
      <c r="F30" s="10">
        <f>150148/10000</f>
        <v>15.014799999999999</v>
      </c>
      <c r="G30" s="11" t="s">
        <v>351</v>
      </c>
      <c r="H30" s="11" t="s">
        <v>352</v>
      </c>
      <c r="I30" s="12"/>
    </row>
    <row r="31" ht="15.4" customHeight="1">
      <c r="A31" s="9" t="s">
        <v>353</v>
      </c>
      <c r="B31" s="11" t="s">
        <v>354</v>
      </c>
      <c r="C31" s="10"/>
      <c r="D31" s="11" t="s">
        <v>355</v>
      </c>
      <c r="E31" s="11" t="s">
        <v>356</v>
      </c>
      <c r="F31" s="10">
        <f>181216.89999999999/10000</f>
        <v>18.121690000000001</v>
      </c>
      <c r="G31" s="11" t="s">
        <v>357</v>
      </c>
      <c r="H31" s="11" t="s">
        <v>358</v>
      </c>
      <c r="I31" s="12"/>
    </row>
    <row r="32" ht="15.4" customHeight="1">
      <c r="A32" s="9" t="s">
        <v>359</v>
      </c>
      <c r="B32" s="11" t="s">
        <v>360</v>
      </c>
      <c r="C32" s="10"/>
      <c r="D32" s="11" t="s">
        <v>361</v>
      </c>
      <c r="E32" s="11" t="s">
        <v>362</v>
      </c>
      <c r="F32" s="10">
        <f>1159870/10000</f>
        <v>115.98699999999999</v>
      </c>
      <c r="G32" s="11" t="s">
        <v>6</v>
      </c>
      <c r="H32" s="11" t="s">
        <v>6</v>
      </c>
      <c r="I32" s="12"/>
    </row>
    <row r="33" ht="15.4" customHeight="1">
      <c r="A33" s="9" t="s">
        <v>363</v>
      </c>
      <c r="B33" s="11" t="s">
        <v>364</v>
      </c>
      <c r="C33" s="10"/>
      <c r="D33" s="11" t="s">
        <v>365</v>
      </c>
      <c r="E33" s="11" t="s">
        <v>366</v>
      </c>
      <c r="F33" s="10">
        <f>222.50999999999999/10000</f>
        <v>2.2251e-002</v>
      </c>
      <c r="G33" s="11" t="s">
        <v>6</v>
      </c>
      <c r="H33" s="11" t="s">
        <v>6</v>
      </c>
      <c r="I33" s="12"/>
    </row>
    <row r="34" ht="15.4" customHeight="1">
      <c r="A34" s="9" t="s">
        <v>6</v>
      </c>
      <c r="B34" s="11" t="s">
        <v>6</v>
      </c>
      <c r="C34" s="12"/>
      <c r="D34" s="11" t="s">
        <v>367</v>
      </c>
      <c r="E34" s="11" t="s">
        <v>368</v>
      </c>
      <c r="F34" s="10">
        <f>197829.5/10000</f>
        <v>19.78295</v>
      </c>
      <c r="G34" s="11" t="s">
        <v>6</v>
      </c>
      <c r="H34" s="11" t="s">
        <v>6</v>
      </c>
      <c r="I34" s="12"/>
    </row>
    <row r="35" ht="15.4" customHeight="1">
      <c r="A35" s="7" t="s">
        <v>369</v>
      </c>
      <c r="B35" s="8" t="s">
        <v>6</v>
      </c>
      <c r="C35" s="10">
        <f>XFD7+XFD21</f>
        <v>2996.0198219999997</v>
      </c>
      <c r="D35" s="8" t="s">
        <v>370</v>
      </c>
      <c r="E35" s="8" t="s">
        <v>6</v>
      </c>
      <c r="F35" s="8" t="s">
        <v>6</v>
      </c>
      <c r="G35" s="8" t="s">
        <v>6</v>
      </c>
      <c r="H35" s="8" t="s">
        <v>6</v>
      </c>
      <c r="I35" s="10">
        <f>XFD7+XFD7+XFD10+XFD27</f>
        <v>274.05683599999998</v>
      </c>
    </row>
    <row r="36" ht="15.4" customHeight="1">
      <c r="A36" s="50" t="s">
        <v>371</v>
      </c>
      <c r="B36" s="33" t="s">
        <v>6</v>
      </c>
      <c r="C36" s="33" t="s">
        <v>6</v>
      </c>
      <c r="D36" s="33" t="s">
        <v>6</v>
      </c>
      <c r="E36" s="33" t="s">
        <v>6</v>
      </c>
      <c r="F36" s="33" t="s">
        <v>6</v>
      </c>
      <c r="G36" s="33" t="s">
        <v>6</v>
      </c>
      <c r="H36" s="33" t="s">
        <v>6</v>
      </c>
      <c r="I36" s="33" t="s">
        <v>6</v>
      </c>
    </row>
    <row r="37" ht="15.4" customHeight="1">
      <c r="A37" s="33" t="s">
        <v>117</v>
      </c>
      <c r="B37" s="33" t="s">
        <v>6</v>
      </c>
      <c r="C37" s="33" t="s">
        <v>6</v>
      </c>
      <c r="D37" s="33" t="s">
        <v>6</v>
      </c>
      <c r="E37" s="33" t="s">
        <v>6</v>
      </c>
      <c r="F37" s="33" t="s">
        <v>6</v>
      </c>
      <c r="G37" s="33" t="s">
        <v>6</v>
      </c>
      <c r="H37" s="33" t="s">
        <v>6</v>
      </c>
      <c r="I37" s="33" t="s">
        <v>6</v>
      </c>
    </row>
    <row r="39" ht="12.75">
      <c r="E39" s="51" t="s">
        <v>372</v>
      </c>
    </row>
  </sheetData>
  <mergeCells count="53">
    <mergeCell ref="A1:I1"/>
    <mergeCell ref="A4:C4"/>
    <mergeCell ref="A4:C4"/>
    <mergeCell ref="A4:C4"/>
    <mergeCell ref="D4:I4"/>
    <mergeCell ref="D4:I4"/>
    <mergeCell ref="D4:I4"/>
    <mergeCell ref="D4:I4"/>
    <mergeCell ref="D4:I4"/>
    <mergeCell ref="D4:I4"/>
    <mergeCell ref="A35:B35"/>
    <mergeCell ref="A35:B35"/>
    <mergeCell ref="D35:H35"/>
    <mergeCell ref="D35:H35"/>
    <mergeCell ref="D35:H35"/>
    <mergeCell ref="D35:H35"/>
    <mergeCell ref="D35:H35"/>
    <mergeCell ref="A36:I36"/>
    <mergeCell ref="A36:I36"/>
    <mergeCell ref="A36:I36"/>
    <mergeCell ref="A36:I36"/>
    <mergeCell ref="A36:I36"/>
    <mergeCell ref="A36:I36"/>
    <mergeCell ref="A36:I36"/>
    <mergeCell ref="A36:I36"/>
    <mergeCell ref="A36:I36"/>
    <mergeCell ref="A37:I37"/>
    <mergeCell ref="A37:I37"/>
    <mergeCell ref="A37:I37"/>
    <mergeCell ref="A37:I37"/>
    <mergeCell ref="A37:I37"/>
    <mergeCell ref="A37:I37"/>
    <mergeCell ref="A37:I37"/>
    <mergeCell ref="A37:I37"/>
    <mergeCell ref="A37:I37"/>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rintOptions headings="0" gridLines="0"/>
  <pageMargins left="0.75" right="0.75" top="1" bottom="1" header="0.5" footer="0.5"/>
  <pageSetup paperSize="9" scale="90" firstPageNumber="1" fitToWidth="1" fitToHeight="1" pageOrder="downThenOver" orientation="portrait" usePrinterDefaults="1" blackAndWhite="0" draft="0" cellComments="none" useFirstPageNumber="0" errors="displayed" horizontalDpi="600" verticalDpi="600" copies="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0"/>
  </sheetPr>
  <sheetViews>
    <sheetView zoomScale="100" workbookViewId="0">
      <selection activeCell="D3" activeCellId="0" sqref="D3"/>
    </sheetView>
  </sheetViews>
  <sheetFormatPr baseColWidth="8" defaultColWidth="9.1406299999999998" defaultRowHeight="12.75" customHeight="1"/>
  <cols>
    <col customWidth="1" min="1" max="3" width="3.1406299999999998"/>
    <col customWidth="1" min="4" max="4" width="37.425800000000002"/>
    <col customWidth="1" min="5" max="8" width="16"/>
    <col customWidth="1" min="9" max="10" width="17.140599999999999"/>
    <col customWidth="1" min="11" max="17" width="16"/>
    <col bestFit="1" customWidth="1" min="18" max="18" width="9.7109400000000008"/>
  </cols>
  <sheetData>
    <row r="1" ht="16.5">
      <c r="A1" s="1" t="s">
        <v>373</v>
      </c>
      <c r="B1" s="2"/>
      <c r="C1" s="2"/>
      <c r="D1" s="2"/>
      <c r="E1" s="2"/>
      <c r="F1" s="2"/>
      <c r="G1" s="2"/>
      <c r="H1" s="2"/>
      <c r="I1" s="2"/>
      <c r="J1" s="1" t="s">
        <v>374</v>
      </c>
      <c r="K1" s="2"/>
      <c r="L1" s="2"/>
      <c r="M1" s="2"/>
      <c r="N1" s="2"/>
      <c r="O1" s="2"/>
      <c r="P1" s="2"/>
      <c r="Q1" s="2"/>
    </row>
    <row r="2" ht="12.75">
      <c r="Q2" s="3" t="s">
        <v>375</v>
      </c>
    </row>
    <row r="3" ht="12.75">
      <c r="A3" s="4" t="s">
        <v>122</v>
      </c>
      <c r="D3" s="4" t="s">
        <v>123</v>
      </c>
      <c r="Q3" s="3" t="s">
        <v>4</v>
      </c>
    </row>
    <row r="4" ht="15.4" customHeight="1">
      <c r="A4" s="47" t="s">
        <v>124</v>
      </c>
      <c r="B4" s="21" t="s">
        <v>6</v>
      </c>
      <c r="C4" s="21" t="s">
        <v>6</v>
      </c>
      <c r="D4" s="21" t="s">
        <v>125</v>
      </c>
      <c r="E4" s="21" t="s">
        <v>106</v>
      </c>
      <c r="F4" s="21" t="s">
        <v>6</v>
      </c>
      <c r="G4" s="21" t="s">
        <v>6</v>
      </c>
      <c r="H4" s="21" t="s">
        <v>193</v>
      </c>
      <c r="I4" s="21" t="s">
        <v>6</v>
      </c>
      <c r="J4" s="21" t="s">
        <v>6</v>
      </c>
      <c r="K4" s="21" t="s">
        <v>194</v>
      </c>
      <c r="L4" s="21" t="s">
        <v>6</v>
      </c>
      <c r="M4" s="21" t="s">
        <v>6</v>
      </c>
      <c r="N4" s="21" t="s">
        <v>108</v>
      </c>
      <c r="O4" s="21" t="s">
        <v>6</v>
      </c>
      <c r="P4" s="21" t="s">
        <v>6</v>
      </c>
      <c r="Q4" s="21" t="s">
        <v>6</v>
      </c>
    </row>
    <row r="5" ht="15.4" customHeight="1">
      <c r="A5" s="48" t="s">
        <v>132</v>
      </c>
      <c r="B5" s="22" t="s">
        <v>6</v>
      </c>
      <c r="C5" s="22" t="s">
        <v>6</v>
      </c>
      <c r="D5" s="22" t="s">
        <v>6</v>
      </c>
      <c r="E5" s="22" t="s">
        <v>137</v>
      </c>
      <c r="F5" s="22" t="s">
        <v>195</v>
      </c>
      <c r="G5" s="22" t="s">
        <v>196</v>
      </c>
      <c r="H5" s="22" t="s">
        <v>137</v>
      </c>
      <c r="I5" s="22" t="s">
        <v>162</v>
      </c>
      <c r="J5" s="22" t="s">
        <v>163</v>
      </c>
      <c r="K5" s="22" t="s">
        <v>137</v>
      </c>
      <c r="L5" s="22" t="s">
        <v>162</v>
      </c>
      <c r="M5" s="22" t="s">
        <v>163</v>
      </c>
      <c r="N5" s="22" t="s">
        <v>137</v>
      </c>
      <c r="O5" s="22" t="s">
        <v>195</v>
      </c>
      <c r="P5" s="22" t="s">
        <v>196</v>
      </c>
      <c r="Q5" s="22" t="s">
        <v>6</v>
      </c>
    </row>
    <row r="6" ht="15.4" customHeight="1">
      <c r="A6" s="48" t="s">
        <v>6</v>
      </c>
      <c r="B6" s="22" t="s">
        <v>6</v>
      </c>
      <c r="C6" s="22" t="s">
        <v>6</v>
      </c>
      <c r="D6" s="22" t="s">
        <v>6</v>
      </c>
      <c r="E6" s="22" t="s">
        <v>6</v>
      </c>
      <c r="F6" s="22" t="s">
        <v>6</v>
      </c>
      <c r="G6" s="22" t="s">
        <v>133</v>
      </c>
      <c r="H6" s="22" t="s">
        <v>6</v>
      </c>
      <c r="I6" s="22" t="s">
        <v>6</v>
      </c>
      <c r="J6" s="22" t="s">
        <v>133</v>
      </c>
      <c r="K6" s="22" t="s">
        <v>6</v>
      </c>
      <c r="L6" s="22" t="s">
        <v>133</v>
      </c>
      <c r="M6" s="22" t="s">
        <v>133</v>
      </c>
      <c r="N6" s="22" t="s">
        <v>6</v>
      </c>
      <c r="O6" s="22" t="s">
        <v>6</v>
      </c>
      <c r="P6" s="22" t="s">
        <v>197</v>
      </c>
      <c r="Q6" s="22" t="s">
        <v>198</v>
      </c>
    </row>
    <row r="7" ht="30.75" customHeight="1">
      <c r="A7" s="48" t="s">
        <v>6</v>
      </c>
      <c r="B7" s="22" t="s">
        <v>6</v>
      </c>
      <c r="C7" s="22" t="s">
        <v>6</v>
      </c>
      <c r="D7" s="22" t="s">
        <v>6</v>
      </c>
      <c r="E7" s="22" t="s">
        <v>6</v>
      </c>
      <c r="F7" s="22" t="s">
        <v>6</v>
      </c>
      <c r="G7" s="22" t="s">
        <v>6</v>
      </c>
      <c r="H7" s="22" t="s">
        <v>6</v>
      </c>
      <c r="I7" s="22" t="s">
        <v>6</v>
      </c>
      <c r="J7" s="22" t="s">
        <v>6</v>
      </c>
      <c r="K7" s="22" t="s">
        <v>6</v>
      </c>
      <c r="L7" s="22" t="s">
        <v>6</v>
      </c>
      <c r="M7" s="22" t="s">
        <v>6</v>
      </c>
      <c r="N7" s="22" t="s">
        <v>6</v>
      </c>
      <c r="O7" s="22" t="s">
        <v>6</v>
      </c>
      <c r="P7" s="22" t="s">
        <v>6</v>
      </c>
      <c r="Q7" s="22" t="s">
        <v>6</v>
      </c>
    </row>
    <row r="8" ht="15.4" customHeight="1">
      <c r="A8" s="48" t="s">
        <v>134</v>
      </c>
      <c r="B8" s="22" t="s">
        <v>135</v>
      </c>
      <c r="C8" s="22" t="s">
        <v>136</v>
      </c>
      <c r="D8" s="22" t="s">
        <v>11</v>
      </c>
      <c r="E8" s="8" t="s">
        <v>12</v>
      </c>
      <c r="F8" s="8" t="s">
        <v>13</v>
      </c>
      <c r="G8" s="8" t="s">
        <v>21</v>
      </c>
      <c r="H8" s="8" t="s">
        <v>25</v>
      </c>
      <c r="I8" s="8" t="s">
        <v>29</v>
      </c>
      <c r="J8" s="8" t="s">
        <v>33</v>
      </c>
      <c r="K8" s="8" t="s">
        <v>37</v>
      </c>
      <c r="L8" s="8" t="s">
        <v>41</v>
      </c>
      <c r="M8" s="8" t="s">
        <v>44</v>
      </c>
      <c r="N8" s="8" t="s">
        <v>47</v>
      </c>
      <c r="O8" s="8" t="s">
        <v>50</v>
      </c>
      <c r="P8" s="8" t="s">
        <v>53</v>
      </c>
      <c r="Q8" s="8" t="s">
        <v>56</v>
      </c>
    </row>
    <row r="9" ht="15.4" customHeight="1">
      <c r="A9" s="48" t="s">
        <v>6</v>
      </c>
      <c r="B9" s="22" t="s">
        <v>6</v>
      </c>
      <c r="C9" s="22" t="s">
        <v>6</v>
      </c>
      <c r="D9" s="22" t="s">
        <v>137</v>
      </c>
      <c r="E9" s="23">
        <f>XFD9+XFD9</f>
        <v>0</v>
      </c>
      <c r="F9" s="24"/>
      <c r="G9" s="23"/>
      <c r="H9" s="23">
        <f>XFD9+XFD9</f>
        <v>0</v>
      </c>
      <c r="I9" s="24"/>
      <c r="J9" s="23"/>
      <c r="K9" s="23">
        <f>XFD9+XFD9</f>
        <v>0</v>
      </c>
      <c r="L9" s="24"/>
      <c r="M9" s="23"/>
      <c r="N9" s="23">
        <f>XFD9+XFD9+XFD9</f>
        <v>0</v>
      </c>
      <c r="O9" s="24"/>
      <c r="P9" s="23"/>
      <c r="Q9" s="24"/>
    </row>
    <row r="10" ht="15.4" customHeight="1">
      <c r="A10" s="25"/>
      <c r="B10" s="26"/>
      <c r="C10" s="26"/>
      <c r="D10" s="26"/>
      <c r="E10" s="10"/>
      <c r="F10" s="12"/>
      <c r="G10" s="10"/>
      <c r="H10" s="12"/>
      <c r="I10" s="12"/>
      <c r="J10" s="12"/>
      <c r="K10" s="10"/>
      <c r="L10" s="12"/>
      <c r="M10" s="10"/>
      <c r="N10" s="12"/>
      <c r="O10" s="12"/>
      <c r="P10" s="12"/>
      <c r="Q10" s="12"/>
    </row>
    <row r="11" ht="15.4" customHeight="1">
      <c r="A11" s="25"/>
      <c r="B11" s="26"/>
      <c r="C11" s="26"/>
      <c r="D11" s="26"/>
      <c r="E11" s="10"/>
      <c r="F11" s="12"/>
      <c r="G11" s="10"/>
      <c r="H11" s="12"/>
      <c r="I11" s="12"/>
      <c r="J11" s="12"/>
      <c r="K11" s="10"/>
      <c r="L11" s="12"/>
      <c r="M11" s="10"/>
      <c r="N11" s="12"/>
      <c r="O11" s="12"/>
      <c r="P11" s="12"/>
      <c r="Q11" s="12"/>
    </row>
    <row r="12" ht="15.4" customHeight="1">
      <c r="A12" s="25"/>
      <c r="B12" s="26"/>
      <c r="C12" s="26"/>
      <c r="D12" s="26"/>
      <c r="E12" s="10"/>
      <c r="F12" s="12"/>
      <c r="G12" s="10"/>
      <c r="H12" s="12"/>
      <c r="I12" s="12"/>
      <c r="J12" s="12"/>
      <c r="K12" s="10"/>
      <c r="L12" s="12"/>
      <c r="M12" s="10"/>
      <c r="N12" s="12"/>
      <c r="O12" s="12"/>
      <c r="P12" s="12"/>
      <c r="Q12" s="12"/>
    </row>
    <row r="13" ht="15.4" customHeight="1">
      <c r="A13" s="25"/>
      <c r="B13" s="26"/>
      <c r="C13" s="26"/>
      <c r="D13" s="26"/>
      <c r="E13" s="10"/>
      <c r="F13" s="12"/>
      <c r="G13" s="10"/>
      <c r="H13" s="10"/>
      <c r="I13" s="12"/>
      <c r="J13" s="10"/>
      <c r="K13" s="10"/>
      <c r="L13" s="12"/>
      <c r="M13" s="10"/>
      <c r="N13" s="10"/>
      <c r="O13" s="12"/>
      <c r="P13" s="10"/>
      <c r="Q13" s="12"/>
    </row>
    <row r="14" ht="15.4" customHeight="1">
      <c r="A14" s="25"/>
      <c r="B14" s="26"/>
      <c r="C14" s="26"/>
      <c r="D14" s="26"/>
      <c r="E14" s="10"/>
      <c r="F14" s="12"/>
      <c r="G14" s="10"/>
      <c r="H14" s="10"/>
      <c r="I14" s="12"/>
      <c r="J14" s="10"/>
      <c r="K14" s="10"/>
      <c r="L14" s="12"/>
      <c r="M14" s="10"/>
      <c r="N14" s="10"/>
      <c r="O14" s="12"/>
      <c r="P14" s="10"/>
      <c r="Q14" s="12"/>
    </row>
    <row r="15" ht="15.4" customHeight="1">
      <c r="A15" s="25"/>
      <c r="B15" s="26"/>
      <c r="C15" s="26"/>
      <c r="D15" s="26"/>
      <c r="E15" s="10"/>
      <c r="F15" s="12"/>
      <c r="G15" s="10"/>
      <c r="H15" s="10"/>
      <c r="I15" s="12"/>
      <c r="J15" s="10"/>
      <c r="K15" s="10"/>
      <c r="L15" s="12"/>
      <c r="M15" s="10"/>
      <c r="N15" s="10"/>
      <c r="O15" s="12"/>
      <c r="P15" s="10"/>
      <c r="Q15" s="12"/>
    </row>
    <row r="16" ht="15.4" customHeight="1">
      <c r="A16" s="25"/>
      <c r="B16" s="26"/>
      <c r="C16" s="26"/>
      <c r="D16" s="26"/>
      <c r="E16" s="12"/>
      <c r="F16" s="12"/>
      <c r="G16" s="12"/>
      <c r="H16" s="10"/>
      <c r="I16" s="12"/>
      <c r="J16" s="10"/>
      <c r="K16" s="12"/>
      <c r="L16" s="12"/>
      <c r="M16" s="12"/>
      <c r="N16" s="10"/>
      <c r="O16" s="12"/>
      <c r="P16" s="10"/>
      <c r="Q16" s="12"/>
    </row>
    <row r="17" ht="15.4" customHeight="1">
      <c r="A17" s="25"/>
      <c r="B17" s="26"/>
      <c r="C17" s="26"/>
      <c r="D17" s="26"/>
      <c r="E17" s="10"/>
      <c r="F17" s="12"/>
      <c r="G17" s="10"/>
      <c r="H17" s="10"/>
      <c r="I17" s="12"/>
      <c r="J17" s="10"/>
      <c r="K17" s="10"/>
      <c r="L17" s="12"/>
      <c r="M17" s="10"/>
      <c r="N17" s="10"/>
      <c r="O17" s="12"/>
      <c r="P17" s="10"/>
      <c r="Q17" s="12"/>
    </row>
    <row r="18" ht="15.4" customHeight="1">
      <c r="A18" s="25"/>
      <c r="B18" s="26"/>
      <c r="C18" s="26"/>
      <c r="D18" s="26"/>
      <c r="E18" s="10"/>
      <c r="F18" s="12"/>
      <c r="G18" s="10"/>
      <c r="H18" s="10"/>
      <c r="I18" s="12"/>
      <c r="J18" s="10"/>
      <c r="K18" s="10"/>
      <c r="L18" s="12"/>
      <c r="M18" s="10"/>
      <c r="N18" s="10"/>
      <c r="O18" s="12"/>
      <c r="P18" s="10"/>
      <c r="Q18" s="12"/>
    </row>
    <row r="19" ht="15.4" customHeight="1">
      <c r="A19" s="25"/>
      <c r="B19" s="26"/>
      <c r="C19" s="26"/>
      <c r="D19" s="26"/>
      <c r="E19" s="10"/>
      <c r="F19" s="12"/>
      <c r="G19" s="10"/>
      <c r="H19" s="10"/>
      <c r="I19" s="12"/>
      <c r="J19" s="10"/>
      <c r="K19" s="10"/>
      <c r="L19" s="12"/>
      <c r="M19" s="10"/>
      <c r="N19" s="10"/>
      <c r="O19" s="12"/>
      <c r="P19" s="10"/>
      <c r="Q19" s="12"/>
    </row>
    <row r="20" ht="15.4" customHeight="1">
      <c r="A20" s="33" t="s">
        <v>376</v>
      </c>
      <c r="B20" s="33" t="s">
        <v>6</v>
      </c>
      <c r="C20" s="33" t="s">
        <v>6</v>
      </c>
      <c r="D20" s="33" t="s">
        <v>6</v>
      </c>
      <c r="E20" s="33" t="s">
        <v>6</v>
      </c>
      <c r="F20" s="33" t="s">
        <v>6</v>
      </c>
      <c r="G20" s="33" t="s">
        <v>6</v>
      </c>
      <c r="H20" s="33" t="s">
        <v>6</v>
      </c>
      <c r="I20" s="33" t="s">
        <v>6</v>
      </c>
      <c r="J20" s="33" t="s">
        <v>6</v>
      </c>
      <c r="K20" s="33" t="s">
        <v>6</v>
      </c>
      <c r="L20" s="33" t="s">
        <v>6</v>
      </c>
      <c r="M20" s="33" t="s">
        <v>6</v>
      </c>
      <c r="N20" s="33" t="s">
        <v>6</v>
      </c>
      <c r="O20" s="33" t="s">
        <v>6</v>
      </c>
      <c r="P20" s="33" t="s">
        <v>6</v>
      </c>
      <c r="Q20" s="33" t="s">
        <v>6</v>
      </c>
    </row>
    <row r="21" ht="15.4" customHeight="1">
      <c r="A21" s="33" t="s">
        <v>200</v>
      </c>
      <c r="B21" s="33" t="s">
        <v>6</v>
      </c>
      <c r="C21" s="33" t="s">
        <v>6</v>
      </c>
      <c r="D21" s="33" t="s">
        <v>6</v>
      </c>
      <c r="E21" s="33" t="s">
        <v>6</v>
      </c>
      <c r="F21" s="33" t="s">
        <v>6</v>
      </c>
      <c r="G21" s="33" t="s">
        <v>6</v>
      </c>
      <c r="H21" s="33" t="s">
        <v>6</v>
      </c>
      <c r="I21" s="33" t="s">
        <v>6</v>
      </c>
      <c r="J21" s="33" t="s">
        <v>6</v>
      </c>
      <c r="K21" s="33" t="s">
        <v>6</v>
      </c>
      <c r="L21" s="33" t="s">
        <v>6</v>
      </c>
      <c r="M21" s="33" t="s">
        <v>6</v>
      </c>
      <c r="N21" s="33" t="s">
        <v>6</v>
      </c>
      <c r="O21" s="33" t="s">
        <v>6</v>
      </c>
      <c r="P21" s="33" t="s">
        <v>6</v>
      </c>
      <c r="Q21" s="33" t="s">
        <v>6</v>
      </c>
    </row>
    <row r="22" ht="15.4" customHeight="1">
      <c r="A22" s="33" t="s">
        <v>201</v>
      </c>
      <c r="B22" s="33" t="s">
        <v>6</v>
      </c>
      <c r="C22" s="33" t="s">
        <v>6</v>
      </c>
      <c r="D22" s="33" t="s">
        <v>6</v>
      </c>
      <c r="E22" s="33" t="s">
        <v>6</v>
      </c>
      <c r="F22" s="33" t="s">
        <v>6</v>
      </c>
      <c r="G22" s="33" t="s">
        <v>6</v>
      </c>
      <c r="H22" s="33" t="s">
        <v>6</v>
      </c>
      <c r="I22" s="33" t="s">
        <v>6</v>
      </c>
      <c r="J22" s="33" t="s">
        <v>6</v>
      </c>
      <c r="K22" s="33" t="s">
        <v>6</v>
      </c>
      <c r="L22" s="33" t="s">
        <v>6</v>
      </c>
      <c r="M22" s="33" t="s">
        <v>6</v>
      </c>
      <c r="N22" s="33" t="s">
        <v>6</v>
      </c>
      <c r="O22" s="33" t="s">
        <v>6</v>
      </c>
      <c r="P22" s="33" t="s">
        <v>6</v>
      </c>
      <c r="Q22" s="33" t="s">
        <v>6</v>
      </c>
    </row>
    <row r="24" ht="12.75">
      <c r="J24" s="20" t="s">
        <v>377</v>
      </c>
    </row>
  </sheetData>
  <mergeCells count="37">
    <mergeCell ref="A1:Q1"/>
    <mergeCell ref="A4:C7"/>
    <mergeCell ref="D4:D7"/>
    <mergeCell ref="E4:G4"/>
    <mergeCell ref="H4:J4"/>
    <mergeCell ref="K4:M4"/>
    <mergeCell ref="N4:Q4"/>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11:C11"/>
    <mergeCell ref="A12:C12"/>
    <mergeCell ref="A13:C13"/>
    <mergeCell ref="A14:C14"/>
    <mergeCell ref="A15:C15"/>
    <mergeCell ref="A16:C16"/>
    <mergeCell ref="A17:C17"/>
    <mergeCell ref="A18:C18"/>
    <mergeCell ref="A19:C19"/>
    <mergeCell ref="A20:Q20"/>
    <mergeCell ref="A21:Q21"/>
    <mergeCell ref="A22:Q22"/>
  </mergeCells>
  <printOptions headings="0" gridLines="0"/>
  <pageMargins left="0.75" right="0.75" top="1" bottom="1" header="0.5" footer="0.5"/>
  <pageSetup paperSize="9" scale="90" firstPageNumber="1" fitToWidth="1" fitToHeight="1" pageOrder="downThenOver" orientation="portrait" usePrinterDefaults="1" blackAndWhite="0" draft="0" cellComments="none" useFirstPageNumber="0" errors="displayed" horizontalDpi="600" verticalDpi="600" copies="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1"/>
  </sheetPr>
  <sheetViews>
    <sheetView zoomScale="100" workbookViewId="0">
      <selection activeCell="T8" activeCellId="0" sqref="T8"/>
    </sheetView>
  </sheetViews>
  <sheetFormatPr baseColWidth="8" defaultColWidth="10.2852" defaultRowHeight="14.25" customHeight="1"/>
  <cols>
    <col customWidth="1" min="1" max="12" style="52" width="11.5703"/>
    <col customWidth="1" min="13" max="257" style="52" width="10.2852"/>
  </cols>
  <sheetData>
    <row r="1" s="53" customFormat="1" ht="30" customHeight="1">
      <c r="A1" s="54" t="s">
        <v>378</v>
      </c>
      <c r="B1" s="54"/>
      <c r="C1" s="54"/>
      <c r="D1" s="54"/>
      <c r="E1" s="54"/>
      <c r="F1" s="54"/>
      <c r="G1" s="54"/>
      <c r="H1" s="54"/>
      <c r="I1" s="54"/>
      <c r="J1" s="54"/>
      <c r="K1" s="54"/>
      <c r="L1" s="54"/>
    </row>
    <row r="2" s="55" customFormat="1" ht="11.1" customHeight="1">
      <c r="L2" s="56" t="s">
        <v>379</v>
      </c>
    </row>
    <row r="3" s="55" customFormat="1" ht="15" customHeight="1">
      <c r="A3" s="57" t="s">
        <v>3</v>
      </c>
      <c r="B3" s="55"/>
      <c r="C3" s="55"/>
      <c r="D3" s="55"/>
      <c r="E3" s="55"/>
      <c r="F3" s="55"/>
      <c r="G3" s="55"/>
      <c r="H3" s="55"/>
      <c r="I3" s="55"/>
      <c r="J3" s="55"/>
      <c r="K3" s="55"/>
      <c r="L3" s="56" t="s">
        <v>380</v>
      </c>
    </row>
    <row r="4" s="58" customFormat="1" ht="27.949999999999999" customHeight="1">
      <c r="A4" s="59" t="s">
        <v>381</v>
      </c>
      <c r="B4" s="59"/>
      <c r="C4" s="59"/>
      <c r="D4" s="59"/>
      <c r="E4" s="59"/>
      <c r="F4" s="59"/>
      <c r="G4" s="59" t="s">
        <v>208</v>
      </c>
      <c r="H4" s="59"/>
      <c r="I4" s="59"/>
      <c r="J4" s="59"/>
      <c r="K4" s="59"/>
      <c r="L4" s="59"/>
    </row>
    <row r="5" s="58" customFormat="1" ht="30" customHeight="1">
      <c r="A5" s="59" t="s">
        <v>137</v>
      </c>
      <c r="B5" s="59" t="s">
        <v>382</v>
      </c>
      <c r="C5" s="59" t="s">
        <v>383</v>
      </c>
      <c r="D5" s="59"/>
      <c r="E5" s="59"/>
      <c r="F5" s="59" t="s">
        <v>384</v>
      </c>
      <c r="G5" s="59" t="s">
        <v>137</v>
      </c>
      <c r="H5" s="59" t="s">
        <v>382</v>
      </c>
      <c r="I5" s="59" t="s">
        <v>383</v>
      </c>
      <c r="J5" s="59"/>
      <c r="K5" s="59"/>
      <c r="L5" s="59" t="s">
        <v>384</v>
      </c>
    </row>
    <row r="6" s="58" customFormat="1" ht="30" customHeight="1">
      <c r="A6" s="59"/>
      <c r="B6" s="59"/>
      <c r="C6" s="59" t="s">
        <v>133</v>
      </c>
      <c r="D6" s="59" t="s">
        <v>385</v>
      </c>
      <c r="E6" s="59" t="s">
        <v>386</v>
      </c>
      <c r="F6" s="59"/>
      <c r="G6" s="59"/>
      <c r="H6" s="59"/>
      <c r="I6" s="59" t="s">
        <v>133</v>
      </c>
      <c r="J6" s="59" t="s">
        <v>385</v>
      </c>
      <c r="K6" s="59" t="s">
        <v>386</v>
      </c>
      <c r="L6" s="59"/>
    </row>
    <row r="7" s="58" customFormat="1" ht="27.949999999999999" customHeight="1">
      <c r="A7" s="59">
        <v>1</v>
      </c>
      <c r="B7" s="59">
        <v>2</v>
      </c>
      <c r="C7" s="59">
        <v>3</v>
      </c>
      <c r="D7" s="59">
        <v>4</v>
      </c>
      <c r="E7" s="59">
        <v>5</v>
      </c>
      <c r="F7" s="59">
        <v>6</v>
      </c>
      <c r="G7" s="59">
        <v>7</v>
      </c>
      <c r="H7" s="59">
        <v>8</v>
      </c>
      <c r="I7" s="59">
        <v>9</v>
      </c>
      <c r="J7" s="59">
        <v>10</v>
      </c>
      <c r="K7" s="59">
        <v>11</v>
      </c>
      <c r="L7" s="59">
        <v>12</v>
      </c>
    </row>
    <row r="8" s="52" customFormat="1" ht="42.75" customHeight="1">
      <c r="A8" s="60">
        <f>XFD8+XFD8+XFD8</f>
        <v>0</v>
      </c>
      <c r="B8" s="60"/>
      <c r="C8" s="60">
        <f>XFD8+XFD8</f>
        <v>0</v>
      </c>
      <c r="D8" s="60"/>
      <c r="E8" s="60">
        <v>24</v>
      </c>
      <c r="F8" s="60">
        <v>1</v>
      </c>
      <c r="G8" s="61">
        <f>XFD8+XFD8+XFD8</f>
        <v>0</v>
      </c>
      <c r="H8" s="60"/>
      <c r="I8" s="61">
        <f>XFD8+XFD8</f>
        <v>0</v>
      </c>
      <c r="J8" s="60"/>
      <c r="K8" s="62">
        <f>181216.89999999999/10000</f>
        <v>18.121690000000001</v>
      </c>
      <c r="L8" s="60">
        <f>300/10000</f>
        <v>2.9999999999999999e-002</v>
      </c>
    </row>
    <row r="9" ht="45" customHeight="1">
      <c r="A9" s="63" t="s">
        <v>387</v>
      </c>
      <c r="B9" s="64"/>
      <c r="C9" s="64"/>
      <c r="D9" s="64"/>
      <c r="E9" s="64"/>
      <c r="F9" s="64"/>
      <c r="G9" s="64"/>
      <c r="H9" s="64"/>
      <c r="I9" s="64"/>
      <c r="J9" s="64"/>
      <c r="K9" s="64"/>
      <c r="L9" s="64"/>
    </row>
  </sheetData>
  <mergeCells count="12">
    <mergeCell ref="A1:L1"/>
    <mergeCell ref="A4:F4"/>
    <mergeCell ref="G4:L4"/>
    <mergeCell ref="A5:A6"/>
    <mergeCell ref="B5:B6"/>
    <mergeCell ref="C5:E5"/>
    <mergeCell ref="F5:F6"/>
    <mergeCell ref="G5:G6"/>
    <mergeCell ref="H5:H6"/>
    <mergeCell ref="I5:K5"/>
    <mergeCell ref="L5:L6"/>
    <mergeCell ref="A9:L9"/>
  </mergeCells>
  <printOptions headings="0" gridLines="0"/>
  <pageMargins left="0.34999999999999998" right="0.34999999999999998" top="0.79000000000000004" bottom="0.79000000000000004" header="0.51000000000000012" footer="0.20000000000000004"/>
  <pageSetup paperSize="9" scale="90" firstPageNumber="1" fitToWidth="1" fitToHeight="1" pageOrder="downThenOver" orientation="landscape" usePrinterDefaults="1" blackAndWhite="0" draft="0" cellComments="none" useFirstPageNumber="0" errors="displayed" horizontalDpi="600" verticalDpi="600" copies="1"/>
  <headerFooter>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0"/>
  </sheetPr>
  <sheetViews>
    <sheetView zoomScale="100" workbookViewId="0">
      <selection activeCell="K15" activeCellId="0" sqref="K15"/>
    </sheetView>
  </sheetViews>
  <sheetFormatPr baseColWidth="8" defaultColWidth="9.1406299999999998" defaultRowHeight="12.75" customHeight="1"/>
  <cols>
    <col customWidth="1" min="1" max="3" width="3.1406299999999998"/>
    <col customWidth="1" min="4" max="4" width="37.425800000000002"/>
    <col customWidth="1" min="5" max="6" width="17.140599999999999"/>
    <col customWidth="1" min="7" max="12" width="16"/>
    <col bestFit="1" customWidth="1" min="13" max="13" width="9.7109400000000008"/>
  </cols>
  <sheetData>
    <row r="1" ht="16.5">
      <c r="A1" s="1" t="s">
        <v>388</v>
      </c>
      <c r="B1" s="2"/>
      <c r="C1" s="2"/>
      <c r="D1" s="2"/>
      <c r="E1" s="2"/>
      <c r="F1" s="2"/>
      <c r="G1" s="1" t="s">
        <v>389</v>
      </c>
      <c r="H1" s="2"/>
      <c r="I1" s="2"/>
      <c r="J1" s="2"/>
      <c r="K1" s="2"/>
      <c r="L1" s="2"/>
    </row>
    <row r="2" ht="12.75">
      <c r="L2" s="3" t="s">
        <v>390</v>
      </c>
    </row>
    <row r="3" ht="12.75">
      <c r="A3" s="4" t="s">
        <v>122</v>
      </c>
      <c r="D3" s="4" t="s">
        <v>123</v>
      </c>
      <c r="L3" s="3" t="s">
        <v>4</v>
      </c>
    </row>
    <row r="4" ht="15.4" customHeight="1">
      <c r="A4" s="47" t="s">
        <v>124</v>
      </c>
      <c r="B4" s="21" t="s">
        <v>6</v>
      </c>
      <c r="C4" s="21" t="s">
        <v>6</v>
      </c>
      <c r="D4" s="21" t="s">
        <v>125</v>
      </c>
      <c r="E4" s="21" t="s">
        <v>106</v>
      </c>
      <c r="F4" s="21" t="s">
        <v>6</v>
      </c>
      <c r="G4" s="21" t="s">
        <v>6</v>
      </c>
      <c r="H4" s="21" t="s">
        <v>193</v>
      </c>
      <c r="I4" s="21" t="s">
        <v>194</v>
      </c>
      <c r="J4" s="21" t="s">
        <v>108</v>
      </c>
      <c r="K4" s="21" t="s">
        <v>6</v>
      </c>
      <c r="L4" s="21" t="s">
        <v>6</v>
      </c>
    </row>
    <row r="5" ht="15.4" customHeight="1">
      <c r="A5" s="48" t="s">
        <v>132</v>
      </c>
      <c r="B5" s="22" t="s">
        <v>6</v>
      </c>
      <c r="C5" s="22" t="s">
        <v>6</v>
      </c>
      <c r="D5" s="22" t="s">
        <v>6</v>
      </c>
      <c r="E5" s="22" t="s">
        <v>137</v>
      </c>
      <c r="F5" s="22" t="s">
        <v>391</v>
      </c>
      <c r="G5" s="22" t="s">
        <v>392</v>
      </c>
      <c r="H5" s="22" t="s">
        <v>6</v>
      </c>
      <c r="I5" s="22" t="s">
        <v>6</v>
      </c>
      <c r="J5" s="22" t="s">
        <v>137</v>
      </c>
      <c r="K5" s="22" t="s">
        <v>391</v>
      </c>
      <c r="L5" s="22" t="s">
        <v>392</v>
      </c>
    </row>
    <row r="6" ht="15.4" customHeight="1">
      <c r="A6" s="48" t="s">
        <v>6</v>
      </c>
      <c r="B6" s="22" t="s">
        <v>6</v>
      </c>
      <c r="C6" s="22" t="s">
        <v>6</v>
      </c>
      <c r="D6" s="22" t="s">
        <v>6</v>
      </c>
      <c r="E6" s="22" t="s">
        <v>6</v>
      </c>
      <c r="F6" s="22" t="s">
        <v>6</v>
      </c>
      <c r="G6" s="22" t="s">
        <v>6</v>
      </c>
      <c r="H6" s="22" t="s">
        <v>6</v>
      </c>
      <c r="I6" s="22" t="s">
        <v>6</v>
      </c>
      <c r="J6" s="22" t="s">
        <v>6</v>
      </c>
      <c r="K6" s="22" t="s">
        <v>6</v>
      </c>
      <c r="L6" s="22" t="s">
        <v>6</v>
      </c>
    </row>
    <row r="7" ht="30.75" customHeight="1">
      <c r="A7" s="48" t="s">
        <v>6</v>
      </c>
      <c r="B7" s="22" t="s">
        <v>6</v>
      </c>
      <c r="C7" s="22" t="s">
        <v>6</v>
      </c>
      <c r="D7" s="22" t="s">
        <v>6</v>
      </c>
      <c r="E7" s="22" t="s">
        <v>6</v>
      </c>
      <c r="F7" s="22" t="s">
        <v>6</v>
      </c>
      <c r="G7" s="22" t="s">
        <v>6</v>
      </c>
      <c r="H7" s="22" t="s">
        <v>6</v>
      </c>
      <c r="I7" s="22" t="s">
        <v>6</v>
      </c>
      <c r="J7" s="22" t="s">
        <v>6</v>
      </c>
      <c r="K7" s="22" t="s">
        <v>6</v>
      </c>
      <c r="L7" s="22" t="s">
        <v>6</v>
      </c>
    </row>
    <row r="8" ht="15.4" customHeight="1">
      <c r="A8" s="48" t="s">
        <v>134</v>
      </c>
      <c r="B8" s="22" t="s">
        <v>135</v>
      </c>
      <c r="C8" s="22" t="s">
        <v>136</v>
      </c>
      <c r="D8" s="22" t="s">
        <v>11</v>
      </c>
      <c r="E8" s="8" t="s">
        <v>12</v>
      </c>
      <c r="F8" s="8" t="s">
        <v>13</v>
      </c>
      <c r="G8" s="8" t="s">
        <v>21</v>
      </c>
      <c r="H8" s="8" t="s">
        <v>25</v>
      </c>
      <c r="I8" s="8" t="s">
        <v>29</v>
      </c>
      <c r="J8" s="8" t="s">
        <v>33</v>
      </c>
      <c r="K8" s="8" t="s">
        <v>37</v>
      </c>
      <c r="L8" s="8" t="s">
        <v>41</v>
      </c>
    </row>
    <row r="9" ht="15.4" customHeight="1">
      <c r="A9" s="48" t="s">
        <v>6</v>
      </c>
      <c r="B9" s="22" t="s">
        <v>6</v>
      </c>
      <c r="C9" s="22" t="s">
        <v>6</v>
      </c>
      <c r="D9" s="22" t="s">
        <v>137</v>
      </c>
      <c r="E9" s="23"/>
      <c r="F9" s="23"/>
      <c r="G9" s="24"/>
      <c r="H9" s="23"/>
      <c r="I9" s="24"/>
      <c r="J9" s="23"/>
      <c r="K9" s="23"/>
      <c r="L9" s="24" t="s">
        <v>6</v>
      </c>
    </row>
    <row r="10" ht="15.4" customHeight="1">
      <c r="A10" s="25"/>
      <c r="B10" s="26"/>
      <c r="C10" s="26"/>
      <c r="D10" s="26"/>
      <c r="E10" s="10"/>
      <c r="F10" s="10"/>
      <c r="G10" s="12"/>
      <c r="H10" s="10"/>
      <c r="I10" s="12"/>
      <c r="J10" s="10"/>
      <c r="K10" s="10"/>
      <c r="L10" s="12" t="s">
        <v>6</v>
      </c>
    </row>
    <row r="11" ht="15.4" customHeight="1">
      <c r="A11" s="25"/>
      <c r="B11" s="26"/>
      <c r="C11" s="26"/>
      <c r="D11" s="26"/>
      <c r="E11" s="10"/>
      <c r="F11" s="10"/>
      <c r="G11" s="12"/>
      <c r="H11" s="10"/>
      <c r="I11" s="12"/>
      <c r="J11" s="10"/>
      <c r="K11" s="10"/>
      <c r="L11" s="12" t="s">
        <v>6</v>
      </c>
    </row>
    <row r="12" ht="15.4" customHeight="1">
      <c r="A12" s="25"/>
      <c r="B12" s="26"/>
      <c r="C12" s="26"/>
      <c r="D12" s="26"/>
      <c r="E12" s="10"/>
      <c r="F12" s="10"/>
      <c r="G12" s="12"/>
      <c r="H12" s="10"/>
      <c r="I12" s="12"/>
      <c r="J12" s="10"/>
      <c r="K12" s="10"/>
      <c r="L12" s="12" t="s">
        <v>6</v>
      </c>
    </row>
    <row r="13" ht="15.4" customHeight="1">
      <c r="A13" s="25"/>
      <c r="B13" s="26"/>
      <c r="C13" s="26"/>
      <c r="D13" s="26"/>
      <c r="E13" s="10"/>
      <c r="F13" s="10"/>
      <c r="G13" s="12"/>
      <c r="H13" s="12"/>
      <c r="I13" s="12"/>
      <c r="J13" s="10"/>
      <c r="K13" s="10"/>
      <c r="L13" s="12" t="s">
        <v>6</v>
      </c>
    </row>
    <row r="14" ht="15.4" customHeight="1">
      <c r="A14" s="25"/>
      <c r="B14" s="26"/>
      <c r="C14" s="26"/>
      <c r="D14" s="26"/>
      <c r="E14" s="10"/>
      <c r="F14" s="10"/>
      <c r="G14" s="12"/>
      <c r="H14" s="12"/>
      <c r="I14" s="12"/>
      <c r="J14" s="10"/>
      <c r="K14" s="10"/>
      <c r="L14" s="12" t="s">
        <v>6</v>
      </c>
    </row>
    <row r="15" ht="15.4" customHeight="1">
      <c r="A15" s="25"/>
      <c r="B15" s="26"/>
      <c r="C15" s="26"/>
      <c r="D15" s="26"/>
      <c r="E15" s="12"/>
      <c r="F15" s="12"/>
      <c r="G15" s="12"/>
      <c r="H15" s="12"/>
      <c r="I15" s="12"/>
      <c r="J15" s="12"/>
      <c r="K15" s="12"/>
      <c r="L15" s="12" t="s">
        <v>6</v>
      </c>
    </row>
    <row r="16" ht="15.4" customHeight="1">
      <c r="A16" s="25" t="s">
        <v>6</v>
      </c>
      <c r="B16" s="26" t="s">
        <v>6</v>
      </c>
      <c r="C16" s="26" t="s">
        <v>6</v>
      </c>
      <c r="D16" s="26" t="s">
        <v>6</v>
      </c>
      <c r="E16" s="12" t="s">
        <v>6</v>
      </c>
      <c r="F16" s="12" t="s">
        <v>6</v>
      </c>
      <c r="G16" s="12" t="s">
        <v>6</v>
      </c>
      <c r="H16" s="12" t="s">
        <v>6</v>
      </c>
      <c r="I16" s="12" t="s">
        <v>6</v>
      </c>
      <c r="J16" s="12" t="s">
        <v>6</v>
      </c>
      <c r="K16" s="12" t="s">
        <v>6</v>
      </c>
      <c r="L16" s="12" t="s">
        <v>6</v>
      </c>
    </row>
    <row r="17" ht="15.4" customHeight="1">
      <c r="A17" s="25" t="s">
        <v>6</v>
      </c>
      <c r="B17" s="26" t="s">
        <v>6</v>
      </c>
      <c r="C17" s="26" t="s">
        <v>6</v>
      </c>
      <c r="D17" s="26" t="s">
        <v>6</v>
      </c>
      <c r="E17" s="12" t="s">
        <v>6</v>
      </c>
      <c r="F17" s="12" t="s">
        <v>6</v>
      </c>
      <c r="G17" s="12" t="s">
        <v>6</v>
      </c>
      <c r="H17" s="12" t="s">
        <v>6</v>
      </c>
      <c r="I17" s="12" t="s">
        <v>6</v>
      </c>
      <c r="J17" s="12" t="s">
        <v>6</v>
      </c>
      <c r="K17" s="12" t="s">
        <v>6</v>
      </c>
      <c r="L17" s="12" t="s">
        <v>6</v>
      </c>
    </row>
    <row r="18" ht="15.4" customHeight="1">
      <c r="A18" s="25" t="s">
        <v>6</v>
      </c>
      <c r="B18" s="26" t="s">
        <v>6</v>
      </c>
      <c r="C18" s="26" t="s">
        <v>6</v>
      </c>
      <c r="D18" s="26" t="s">
        <v>6</v>
      </c>
      <c r="E18" s="12" t="s">
        <v>6</v>
      </c>
      <c r="F18" s="12" t="s">
        <v>6</v>
      </c>
      <c r="G18" s="12" t="s">
        <v>6</v>
      </c>
      <c r="H18" s="12" t="s">
        <v>6</v>
      </c>
      <c r="I18" s="12" t="s">
        <v>6</v>
      </c>
      <c r="J18" s="12" t="s">
        <v>6</v>
      </c>
      <c r="K18" s="12" t="s">
        <v>6</v>
      </c>
      <c r="L18" s="12" t="s">
        <v>6</v>
      </c>
    </row>
    <row r="19" ht="15.4" customHeight="1">
      <c r="A19" s="33" t="s">
        <v>393</v>
      </c>
      <c r="B19" s="33" t="s">
        <v>6</v>
      </c>
      <c r="C19" s="33" t="s">
        <v>6</v>
      </c>
      <c r="D19" s="33" t="s">
        <v>6</v>
      </c>
      <c r="E19" s="65" t="s">
        <v>6</v>
      </c>
      <c r="F19" s="65" t="s">
        <v>6</v>
      </c>
      <c r="G19" s="33" t="s">
        <v>6</v>
      </c>
      <c r="H19" s="33" t="s">
        <v>6</v>
      </c>
      <c r="I19" s="33" t="s">
        <v>6</v>
      </c>
      <c r="J19" s="33" t="s">
        <v>6</v>
      </c>
      <c r="K19" s="33" t="s">
        <v>6</v>
      </c>
      <c r="L19" s="33" t="s">
        <v>6</v>
      </c>
    </row>
    <row r="20" ht="15.4" customHeight="1">
      <c r="A20" s="33" t="s">
        <v>200</v>
      </c>
      <c r="B20" s="33" t="s">
        <v>6</v>
      </c>
      <c r="C20" s="33" t="s">
        <v>6</v>
      </c>
      <c r="D20" s="33" t="s">
        <v>6</v>
      </c>
      <c r="E20" s="65" t="s">
        <v>6</v>
      </c>
      <c r="F20" s="65" t="s">
        <v>6</v>
      </c>
      <c r="G20" s="33" t="s">
        <v>6</v>
      </c>
      <c r="H20" s="33" t="s">
        <v>6</v>
      </c>
      <c r="I20" s="33" t="s">
        <v>6</v>
      </c>
      <c r="J20" s="33" t="s">
        <v>6</v>
      </c>
      <c r="K20" s="33" t="s">
        <v>6</v>
      </c>
      <c r="L20" s="33" t="s">
        <v>6</v>
      </c>
    </row>
    <row r="21" ht="15.4" customHeight="1">
      <c r="A21" s="33" t="s">
        <v>201</v>
      </c>
      <c r="B21" s="33" t="s">
        <v>6</v>
      </c>
      <c r="C21" s="33" t="s">
        <v>6</v>
      </c>
      <c r="D21" s="33" t="s">
        <v>6</v>
      </c>
      <c r="E21" s="65" t="s">
        <v>6</v>
      </c>
      <c r="F21" s="65" t="s">
        <v>6</v>
      </c>
      <c r="G21" s="33" t="s">
        <v>6</v>
      </c>
      <c r="H21" s="33" t="s">
        <v>6</v>
      </c>
      <c r="I21" s="33" t="s">
        <v>6</v>
      </c>
      <c r="J21" s="33" t="s">
        <v>6</v>
      </c>
      <c r="K21" s="33" t="s">
        <v>6</v>
      </c>
      <c r="L21" s="33" t="s">
        <v>6</v>
      </c>
    </row>
    <row r="23" ht="12.75">
      <c r="G23" s="20" t="s">
        <v>394</v>
      </c>
    </row>
  </sheetData>
  <mergeCells count="28">
    <mergeCell ref="A1:L1"/>
    <mergeCell ref="A4:C7"/>
    <mergeCell ref="D4:D7"/>
    <mergeCell ref="E4:G4"/>
    <mergeCell ref="H4:H7"/>
    <mergeCell ref="I4:I7"/>
    <mergeCell ref="J4:L4"/>
    <mergeCell ref="E5:E7"/>
    <mergeCell ref="F5:F7"/>
    <mergeCell ref="G5:G7"/>
    <mergeCell ref="J5:J7"/>
    <mergeCell ref="K5:K7"/>
    <mergeCell ref="L5:L7"/>
    <mergeCell ref="A8:A9"/>
    <mergeCell ref="B8:B9"/>
    <mergeCell ref="C8:C9"/>
    <mergeCell ref="A10:C10"/>
    <mergeCell ref="A11:C11"/>
    <mergeCell ref="A12:C12"/>
    <mergeCell ref="A13:C13"/>
    <mergeCell ref="A14:C14"/>
    <mergeCell ref="A15:C15"/>
    <mergeCell ref="A16:C16"/>
    <mergeCell ref="A17:C17"/>
    <mergeCell ref="A18:C18"/>
    <mergeCell ref="A19:L19"/>
    <mergeCell ref="A20:L20"/>
    <mergeCell ref="A21:L21"/>
  </mergeCells>
  <printOptions headings="0" gridLines="0"/>
  <pageMargins left="0.75" right="0.75" top="1" bottom="1" header="0.5" footer="0.5"/>
  <pageSetup paperSize="9" scale="90" firstPageNumber="1" fitToWidth="1" fitToHeight="1" pageOrder="downThenOver" orientation="portrait" usePrinterDefaults="1" blackAndWhite="0" draft="0" cellComments="none" useFirstPageNumber="0" errors="displayed" horizontalDpi="600" verticalDpi="600" copies="1"/>
  <headerFooter/>
</worksheet>
</file>

<file path=docProps/app.xml><?xml version="1.0" encoding="utf-8"?>
<Properties xmlns="http://schemas.openxmlformats.org/officeDocument/2006/extended-properties" xmlns:vt="http://schemas.openxmlformats.org/officeDocument/2006/docPropsVTypes">
  <Application>ONLYOFFICE/7.5.1.23</Application>
  <DocSecurity>0</DocSecurity>
  <HyperlinksChanged>false</HyperlinksChanged>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匿名</cp:lastModifiedBy>
  <cp:revision>1</cp:revision>
  <dcterms:created xsi:type="dcterms:W3CDTF">2022-10-24T07:26:00Z</dcterms:created>
  <dcterms:modified xsi:type="dcterms:W3CDTF">2025-02-10T02:48:38Z</dcterms:modified>
  <cp:version>786432</cp:version>
</cp:coreProperties>
</file>