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2"/>
  </bookViews>
  <sheets>
    <sheet name="目录" sheetId="1" r:id="rId1"/>
    <sheet name="表1.一般公共预算收入表" sheetId="2" r:id="rId2"/>
    <sheet name="表2.一般公共预算支出表" sheetId="3" r:id="rId3"/>
    <sheet name="表3.一般公共预算支出明细表" sheetId="4" r:id="rId4"/>
    <sheet name="表4.一般公共预算基本支出经济分类表" sheetId="5" r:id="rId5"/>
    <sheet name="表5一般公共预算转移支付分地区分项目预算表" sheetId="6" r:id="rId6"/>
    <sheet name="表6.政府性基金预算收入表" sheetId="7" r:id="rId7"/>
    <sheet name="表7.政府性基金预算支出表" sheetId="8" r:id="rId8"/>
    <sheet name="表8.政府性基金预算支出明细表" sheetId="9" r:id="rId9"/>
    <sheet name="表9.国有资本经营预算收入表" sheetId="10" r:id="rId10"/>
    <sheet name="表10.国有资本经营预算支出表" sheetId="11" r:id="rId11"/>
    <sheet name="表11.国有资本经营预算支出明细表" sheetId="12" r:id="rId12"/>
    <sheet name="表12.社会保险基金预算收入表" sheetId="13" r:id="rId13"/>
    <sheet name="表13.社会保险基金预算支出表" sheetId="14" r:id="rId14"/>
    <sheet name="表14.地方政府政府债务限额余额情况表" sheetId="15" r:id="rId15"/>
  </sheets>
  <definedNames>
    <definedName name="_xlnm._FilterDatabase" localSheetId="3" hidden="1">表3.一般公共预算支出明细表!$A$4:$C$228</definedName>
    <definedName name="_xlnm._FilterDatabase" localSheetId="8" hidden="1">表8.政府性基金预算支出明细表!$A$4:$F$28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<sst xmlns="http://schemas.openxmlformats.org/spreadsheetml/2006/main" count="842" uniqueCount="675">
  <si>
    <t>目  录</t>
  </si>
  <si>
    <t/>
  </si>
  <si>
    <r>
      <rPr>
        <sz val="16"/>
        <rFont val="宋体"/>
        <charset val="134"/>
      </rPr>
      <t>表一</t>
    </r>
    <r>
      <rPr>
        <sz val="16"/>
        <rFont val="Calibri"/>
        <charset val="134"/>
      </rPr>
      <t xml:space="preserve">     </t>
    </r>
    <r>
      <rPr>
        <sz val="16"/>
        <rFont val="宋体"/>
        <charset val="134"/>
      </rPr>
      <t>凯里市</t>
    </r>
    <r>
      <rPr>
        <sz val="16"/>
        <rFont val="Calibri"/>
        <charset val="134"/>
      </rPr>
      <t>2024</t>
    </r>
    <r>
      <rPr>
        <sz val="16"/>
        <rFont val="宋体"/>
        <charset val="134"/>
      </rPr>
      <t>年一般公共预算收入表</t>
    </r>
  </si>
  <si>
    <r>
      <rPr>
        <sz val="16"/>
        <rFont val="宋体"/>
        <charset val="134"/>
      </rPr>
      <t>表二</t>
    </r>
    <r>
      <rPr>
        <sz val="16"/>
        <rFont val="Calibri"/>
        <charset val="134"/>
      </rPr>
      <t xml:space="preserve">     </t>
    </r>
    <r>
      <rPr>
        <sz val="16"/>
        <rFont val="宋体"/>
        <charset val="134"/>
      </rPr>
      <t>凯里市</t>
    </r>
    <r>
      <rPr>
        <sz val="16"/>
        <rFont val="Calibri"/>
        <charset val="134"/>
      </rPr>
      <t>2024</t>
    </r>
    <r>
      <rPr>
        <sz val="16"/>
        <rFont val="宋体"/>
        <charset val="134"/>
      </rPr>
      <t>年一般公共预算支出表</t>
    </r>
  </si>
  <si>
    <r>
      <rPr>
        <sz val="16"/>
        <rFont val="宋体"/>
        <charset val="134"/>
      </rPr>
      <t>表三</t>
    </r>
    <r>
      <rPr>
        <sz val="16"/>
        <rFont val="Calibri"/>
        <charset val="134"/>
      </rPr>
      <t xml:space="preserve">     </t>
    </r>
    <r>
      <rPr>
        <sz val="16"/>
        <rFont val="宋体"/>
        <charset val="134"/>
      </rPr>
      <t>凯里市</t>
    </r>
    <r>
      <rPr>
        <sz val="16"/>
        <rFont val="Calibri"/>
        <charset val="134"/>
      </rPr>
      <t>2024</t>
    </r>
    <r>
      <rPr>
        <sz val="16"/>
        <rFont val="宋体"/>
        <charset val="134"/>
      </rPr>
      <t>年一般公共预算支出明细表</t>
    </r>
  </si>
  <si>
    <r>
      <rPr>
        <sz val="16"/>
        <rFont val="宋体"/>
        <charset val="134"/>
      </rPr>
      <t>表四</t>
    </r>
    <r>
      <rPr>
        <sz val="16"/>
        <rFont val="Calibri"/>
        <charset val="134"/>
      </rPr>
      <t xml:space="preserve">     </t>
    </r>
    <r>
      <rPr>
        <sz val="16"/>
        <rFont val="宋体"/>
        <charset val="134"/>
      </rPr>
      <t>凯里市2024年一般公共预算基本支出经济分类表</t>
    </r>
  </si>
  <si>
    <t>表五  凯里市2024年一般公共预算转移支付分地区分项目预算表</t>
  </si>
  <si>
    <r>
      <rPr>
        <sz val="16"/>
        <rFont val="宋体"/>
        <charset val="134"/>
      </rPr>
      <t>表六</t>
    </r>
    <r>
      <rPr>
        <sz val="16"/>
        <rFont val="Calibri"/>
        <charset val="134"/>
      </rPr>
      <t xml:space="preserve">     </t>
    </r>
    <r>
      <rPr>
        <sz val="16"/>
        <rFont val="宋体"/>
        <charset val="134"/>
      </rPr>
      <t>凯里市2024年政府性基金预算收入表</t>
    </r>
  </si>
  <si>
    <r>
      <rPr>
        <sz val="16"/>
        <rFont val="宋体"/>
        <charset val="134"/>
      </rPr>
      <t>表七</t>
    </r>
    <r>
      <rPr>
        <sz val="16"/>
        <rFont val="Calibri"/>
        <charset val="134"/>
      </rPr>
      <t xml:space="preserve">     </t>
    </r>
    <r>
      <rPr>
        <sz val="16"/>
        <rFont val="宋体"/>
        <charset val="134"/>
      </rPr>
      <t>凯里市</t>
    </r>
    <r>
      <rPr>
        <sz val="16"/>
        <rFont val="Calibri"/>
        <charset val="134"/>
      </rPr>
      <t>2024</t>
    </r>
    <r>
      <rPr>
        <sz val="16"/>
        <rFont val="宋体"/>
        <charset val="134"/>
      </rPr>
      <t>年政府性基金预算支出表</t>
    </r>
  </si>
  <si>
    <r>
      <rPr>
        <sz val="16"/>
        <rFont val="宋体"/>
        <charset val="134"/>
      </rPr>
      <t>表八</t>
    </r>
    <r>
      <rPr>
        <sz val="16"/>
        <rFont val="Calibri"/>
        <charset val="134"/>
      </rPr>
      <t xml:space="preserve">     </t>
    </r>
    <r>
      <rPr>
        <sz val="16"/>
        <rFont val="宋体"/>
        <charset val="134"/>
      </rPr>
      <t>凯里市2024年政府性基金预算支出明细表</t>
    </r>
  </si>
  <si>
    <t>表九  凯里市2024年国有资本经营预算收入表</t>
  </si>
  <si>
    <r>
      <rPr>
        <sz val="16"/>
        <rFont val="宋体"/>
        <charset val="134"/>
      </rPr>
      <t>表十</t>
    </r>
    <r>
      <rPr>
        <sz val="16"/>
        <rFont val="Calibri"/>
        <charset val="134"/>
      </rPr>
      <t xml:space="preserve">    </t>
    </r>
    <r>
      <rPr>
        <sz val="16"/>
        <rFont val="宋体"/>
        <charset val="134"/>
      </rPr>
      <t>凯里市2024年国有资本经营预算支出表</t>
    </r>
  </si>
  <si>
    <t xml:space="preserve">        表十一  凯里市2024年国有资本经营预算支出明细表</t>
  </si>
  <si>
    <t xml:space="preserve">        表十二 凯里市2024年社会保险基金预算收入表</t>
  </si>
  <si>
    <t xml:space="preserve">        表十三 凯里市2024年社会保险基金预算支出表</t>
  </si>
  <si>
    <r>
      <rPr>
        <sz val="16"/>
        <rFont val="宋体"/>
        <charset val="134"/>
      </rPr>
      <t>表十四</t>
    </r>
    <r>
      <rPr>
        <sz val="16"/>
        <rFont val="Calibri"/>
        <charset val="134"/>
      </rPr>
      <t xml:space="preserve"> </t>
    </r>
    <r>
      <rPr>
        <sz val="16"/>
        <rFont val="宋体"/>
        <charset val="134"/>
      </rPr>
      <t>凯里市地方政府政府债务限额余额情况表</t>
    </r>
  </si>
  <si>
    <r>
      <rPr>
        <b/>
        <sz val="12"/>
        <rFont val="宋体"/>
        <charset val="134"/>
      </rPr>
      <t>表</t>
    </r>
    <r>
      <rPr>
        <b/>
        <sz val="12"/>
        <rFont val="Calibri"/>
        <charset val="134"/>
      </rPr>
      <t>1</t>
    </r>
  </si>
  <si>
    <r>
      <rPr>
        <b/>
        <sz val="20"/>
        <rFont val="宋体"/>
        <charset val="134"/>
      </rPr>
      <t>凯里市</t>
    </r>
    <r>
      <rPr>
        <b/>
        <sz val="20"/>
        <rFont val="Calibri"/>
        <charset val="134"/>
      </rPr>
      <t>2024</t>
    </r>
    <r>
      <rPr>
        <b/>
        <sz val="20"/>
        <rFont val="宋体"/>
        <charset val="134"/>
      </rPr>
      <t>年一般公共预算收入表</t>
    </r>
  </si>
  <si>
    <t>单位：万元</t>
  </si>
  <si>
    <t>项目</t>
  </si>
  <si>
    <r>
      <rPr>
        <b/>
        <sz val="11"/>
        <rFont val="宋体"/>
        <charset val="134"/>
      </rPr>
      <t>2023年预计</t>
    </r>
    <r>
      <rPr>
        <b/>
        <sz val="11"/>
        <rFont val="Calibri"/>
        <charset val="134"/>
      </rPr>
      <t xml:space="preserve">
</t>
    </r>
    <r>
      <rPr>
        <b/>
        <sz val="11"/>
        <rFont val="宋体"/>
        <charset val="134"/>
      </rPr>
      <t>执行数</t>
    </r>
  </si>
  <si>
    <t>2024年预算数</t>
  </si>
  <si>
    <t>科目编码</t>
  </si>
  <si>
    <t>科目名称</t>
  </si>
  <si>
    <t>金额</t>
  </si>
  <si>
    <r>
      <rPr>
        <b/>
        <sz val="11"/>
        <rFont val="宋体"/>
        <charset val="134"/>
      </rPr>
      <t>为上年</t>
    </r>
    <r>
      <rPr>
        <b/>
        <sz val="11"/>
        <rFont val="Calibri"/>
        <charset val="134"/>
      </rPr>
      <t xml:space="preserve">
</t>
    </r>
    <r>
      <rPr>
        <b/>
        <sz val="11"/>
        <rFont val="宋体"/>
        <charset val="134"/>
      </rPr>
      <t>预算数的</t>
    </r>
    <r>
      <rPr>
        <b/>
        <sz val="11"/>
        <rFont val="Calibri"/>
        <charset val="134"/>
      </rPr>
      <t>%</t>
    </r>
  </si>
  <si>
    <t>增减额</t>
  </si>
  <si>
    <t>101</t>
  </si>
  <si>
    <t>税收收入</t>
  </si>
  <si>
    <t>10101</t>
  </si>
  <si>
    <t>增值税</t>
  </si>
  <si>
    <t>10104</t>
  </si>
  <si>
    <t>企业所得税</t>
  </si>
  <si>
    <t>10106</t>
  </si>
  <si>
    <t>个人所得税</t>
  </si>
  <si>
    <t>10107</t>
  </si>
  <si>
    <t>资源税</t>
  </si>
  <si>
    <t>10109</t>
  </si>
  <si>
    <t>城市维护建设税</t>
  </si>
  <si>
    <t>10110</t>
  </si>
  <si>
    <t>房产税</t>
  </si>
  <si>
    <t>10111</t>
  </si>
  <si>
    <t>印花税</t>
  </si>
  <si>
    <t>10112</t>
  </si>
  <si>
    <t>城镇土地使用税</t>
  </si>
  <si>
    <t>10113</t>
  </si>
  <si>
    <t>土地增值税</t>
  </si>
  <si>
    <t>10114</t>
  </si>
  <si>
    <t>车船税</t>
  </si>
  <si>
    <t>10118</t>
  </si>
  <si>
    <t>耕地占用税</t>
  </si>
  <si>
    <t>10119</t>
  </si>
  <si>
    <t>契税</t>
  </si>
  <si>
    <t>10120</t>
  </si>
  <si>
    <t>烟叶税</t>
  </si>
  <si>
    <t>10121</t>
  </si>
  <si>
    <t>环境保护税</t>
  </si>
  <si>
    <t>10199</t>
  </si>
  <si>
    <t>其他税收收入</t>
  </si>
  <si>
    <t>103</t>
  </si>
  <si>
    <t>非税收入</t>
  </si>
  <si>
    <t>10302</t>
  </si>
  <si>
    <t>专项收入</t>
  </si>
  <si>
    <t>10304</t>
  </si>
  <si>
    <t>行政事业性收费收入</t>
  </si>
  <si>
    <t>10305</t>
  </si>
  <si>
    <t>罚没收入</t>
  </si>
  <si>
    <t>10306</t>
  </si>
  <si>
    <t>国有资本经营收入</t>
  </si>
  <si>
    <t>10307</t>
  </si>
  <si>
    <t>国有资源（资产）有偿使用收入</t>
  </si>
  <si>
    <t>10308</t>
  </si>
  <si>
    <t>捐赠收入</t>
  </si>
  <si>
    <t>10309</t>
  </si>
  <si>
    <t>政府住房基金收入</t>
  </si>
  <si>
    <t>10399</t>
  </si>
  <si>
    <t>其他收入</t>
  </si>
  <si>
    <t>收入总计</t>
  </si>
  <si>
    <r>
      <rPr>
        <b/>
        <sz val="12"/>
        <rFont val="宋体"/>
        <charset val="134"/>
      </rPr>
      <t>表</t>
    </r>
    <r>
      <rPr>
        <b/>
        <sz val="12"/>
        <rFont val="Calibri"/>
        <charset val="134"/>
      </rPr>
      <t>2</t>
    </r>
  </si>
  <si>
    <r>
      <rPr>
        <b/>
        <sz val="24"/>
        <rFont val="宋体"/>
        <charset val="134"/>
      </rPr>
      <t>凯里市</t>
    </r>
    <r>
      <rPr>
        <b/>
        <sz val="24"/>
        <rFont val="Calibri"/>
        <charset val="134"/>
      </rPr>
      <t>2024</t>
    </r>
    <r>
      <rPr>
        <b/>
        <sz val="24"/>
        <rFont val="宋体"/>
        <charset val="134"/>
      </rPr>
      <t>年一般公共预算支出表</t>
    </r>
  </si>
  <si>
    <r>
      <rPr>
        <b/>
        <sz val="11"/>
        <rFont val="Calibri"/>
        <charset val="134"/>
      </rPr>
      <t>2023</t>
    </r>
    <r>
      <rPr>
        <b/>
        <sz val="11"/>
        <rFont val="宋体"/>
        <charset val="134"/>
      </rPr>
      <t>年预计</t>
    </r>
    <r>
      <rPr>
        <b/>
        <sz val="11"/>
        <rFont val="Calibri"/>
        <charset val="134"/>
      </rPr>
      <t xml:space="preserve">
</t>
    </r>
    <r>
      <rPr>
        <b/>
        <sz val="11"/>
        <rFont val="宋体"/>
        <charset val="134"/>
      </rPr>
      <t>执行数</t>
    </r>
  </si>
  <si>
    <t>2024年预算数为2023年预计数%</t>
  </si>
  <si>
    <t>2024年预算比2023年预计数       增减额</t>
  </si>
  <si>
    <t>201</t>
  </si>
  <si>
    <t>一般公共服务支出</t>
  </si>
  <si>
    <t>203</t>
  </si>
  <si>
    <t>国防支出</t>
  </si>
  <si>
    <t>204</t>
  </si>
  <si>
    <t>公共安全支出</t>
  </si>
  <si>
    <t>205</t>
  </si>
  <si>
    <t>教育支出</t>
  </si>
  <si>
    <t>206</t>
  </si>
  <si>
    <t>科学技术支出</t>
  </si>
  <si>
    <t>207</t>
  </si>
  <si>
    <t>文化旅游体育与传媒支出</t>
  </si>
  <si>
    <t>208</t>
  </si>
  <si>
    <t>社会保障和就业支出</t>
  </si>
  <si>
    <t>210</t>
  </si>
  <si>
    <t>卫生健康支出</t>
  </si>
  <si>
    <t>211</t>
  </si>
  <si>
    <t>节能环保支出</t>
  </si>
  <si>
    <t>212</t>
  </si>
  <si>
    <t>城乡社区支出</t>
  </si>
  <si>
    <t>213</t>
  </si>
  <si>
    <t>农林水支出</t>
  </si>
  <si>
    <t>214</t>
  </si>
  <si>
    <t>交通运输支出</t>
  </si>
  <si>
    <t>215</t>
  </si>
  <si>
    <t>资源勘探工业信息等支出</t>
  </si>
  <si>
    <t>216</t>
  </si>
  <si>
    <t>商业服务业等支出</t>
  </si>
  <si>
    <t>217</t>
  </si>
  <si>
    <t>金融支出</t>
  </si>
  <si>
    <t>220</t>
  </si>
  <si>
    <t>自然资源海洋气象等支出</t>
  </si>
  <si>
    <t>221</t>
  </si>
  <si>
    <t>住房保障支出</t>
  </si>
  <si>
    <t>222</t>
  </si>
  <si>
    <t>粮油物资储备支出</t>
  </si>
  <si>
    <t>224</t>
  </si>
  <si>
    <t>灾害防治及应急管理支出</t>
  </si>
  <si>
    <t>227</t>
  </si>
  <si>
    <t>预备费</t>
  </si>
  <si>
    <t>229</t>
  </si>
  <si>
    <t>其他支出</t>
  </si>
  <si>
    <t>232</t>
  </si>
  <si>
    <t>债务付息支出</t>
  </si>
  <si>
    <t>233</t>
  </si>
  <si>
    <t>债务发行费用支出</t>
  </si>
  <si>
    <t>支出总计</t>
  </si>
  <si>
    <r>
      <rPr>
        <b/>
        <sz val="12"/>
        <rFont val="宋体"/>
        <charset val="134"/>
      </rPr>
      <t>表</t>
    </r>
    <r>
      <rPr>
        <b/>
        <sz val="12"/>
        <rFont val="Calibri"/>
        <charset val="134"/>
      </rPr>
      <t>3</t>
    </r>
  </si>
  <si>
    <r>
      <rPr>
        <b/>
        <sz val="20"/>
        <rFont val="宋体"/>
        <charset val="134"/>
      </rPr>
      <t>凯里市</t>
    </r>
    <r>
      <rPr>
        <b/>
        <sz val="20"/>
        <rFont val="Calibri"/>
        <charset val="134"/>
      </rPr>
      <t>2024</t>
    </r>
    <r>
      <rPr>
        <b/>
        <sz val="20"/>
        <rFont val="宋体"/>
        <charset val="134"/>
      </rPr>
      <t>年一般公共预算支出明细表</t>
    </r>
  </si>
  <si>
    <t>功能分类科目</t>
  </si>
  <si>
    <t>预算数</t>
  </si>
  <si>
    <t>2010101</t>
  </si>
  <si>
    <t>行政运行</t>
  </si>
  <si>
    <t>2010199</t>
  </si>
  <si>
    <t>其他人大事务支出</t>
  </si>
  <si>
    <t>2010201</t>
  </si>
  <si>
    <t>2010301</t>
  </si>
  <si>
    <t>2010399</t>
  </si>
  <si>
    <t>其他政府办公厅（室）及相关机构事务支出</t>
  </si>
  <si>
    <t>2010401</t>
  </si>
  <si>
    <t>2010501</t>
  </si>
  <si>
    <t>2010505</t>
  </si>
  <si>
    <t>专项统计业务</t>
  </si>
  <si>
    <t>2010507</t>
  </si>
  <si>
    <t>专项普查活动</t>
  </si>
  <si>
    <t>2010508</t>
  </si>
  <si>
    <t>统计抽样调查</t>
  </si>
  <si>
    <t>2010601</t>
  </si>
  <si>
    <t>2010699</t>
  </si>
  <si>
    <t>其他财政事务支出</t>
  </si>
  <si>
    <t>2010701</t>
  </si>
  <si>
    <t>2010799</t>
  </si>
  <si>
    <t>其他税收事务支出</t>
  </si>
  <si>
    <t>2011101</t>
  </si>
  <si>
    <t>2011301</t>
  </si>
  <si>
    <t>2012301</t>
  </si>
  <si>
    <t>2012304</t>
  </si>
  <si>
    <t>民族工作专项</t>
  </si>
  <si>
    <t>2012601</t>
  </si>
  <si>
    <t>2012801</t>
  </si>
  <si>
    <t>2012901</t>
  </si>
  <si>
    <t>2012999</t>
  </si>
  <si>
    <t>其他群众团体事务支出</t>
  </si>
  <si>
    <t>2013101</t>
  </si>
  <si>
    <t>2013102</t>
  </si>
  <si>
    <t>一般行政管理事务</t>
  </si>
  <si>
    <t>2013199</t>
  </si>
  <si>
    <t>其他党委办公厅（室）及相关机构事务支出</t>
  </si>
  <si>
    <t>2013201</t>
  </si>
  <si>
    <t>2013202</t>
  </si>
  <si>
    <t>2013299</t>
  </si>
  <si>
    <t>其他组织事务支出</t>
  </si>
  <si>
    <t>2013301</t>
  </si>
  <si>
    <t>2013401</t>
  </si>
  <si>
    <t>2013404</t>
  </si>
  <si>
    <t>宗教事务</t>
  </si>
  <si>
    <t>2013801</t>
  </si>
  <si>
    <t>2013804</t>
  </si>
  <si>
    <t>市场主体管理</t>
  </si>
  <si>
    <t>2014001</t>
  </si>
  <si>
    <t>2019999</t>
  </si>
  <si>
    <t>其他一般公共服务支出</t>
  </si>
  <si>
    <t>2039999</t>
  </si>
  <si>
    <t>其他国防支出</t>
  </si>
  <si>
    <t>2040201</t>
  </si>
  <si>
    <t>2040202</t>
  </si>
  <si>
    <t>2040299</t>
  </si>
  <si>
    <t>其他公安支出</t>
  </si>
  <si>
    <t>2040499</t>
  </si>
  <si>
    <t>其他检察支出</t>
  </si>
  <si>
    <t>2040599</t>
  </si>
  <si>
    <t>其他法院支出</t>
  </si>
  <si>
    <t>2040601</t>
  </si>
  <si>
    <t>2040602</t>
  </si>
  <si>
    <t>2040607</t>
  </si>
  <si>
    <t>公共法律服务</t>
  </si>
  <si>
    <t>2049999</t>
  </si>
  <si>
    <t>其他公共安全支出</t>
  </si>
  <si>
    <t>2050101</t>
  </si>
  <si>
    <t>2050201</t>
  </si>
  <si>
    <t>学前教育</t>
  </si>
  <si>
    <t>2050202</t>
  </si>
  <si>
    <t>小学教育</t>
  </si>
  <si>
    <t>2050203</t>
  </si>
  <si>
    <t>初中教育</t>
  </si>
  <si>
    <t>2050204</t>
  </si>
  <si>
    <t>高中教育</t>
  </si>
  <si>
    <t>2050205</t>
  </si>
  <si>
    <t>高等教育</t>
  </si>
  <si>
    <t>2050299</t>
  </si>
  <si>
    <t>其他普通教育支出</t>
  </si>
  <si>
    <t>2050301</t>
  </si>
  <si>
    <t>初等职业教育</t>
  </si>
  <si>
    <t>2050302</t>
  </si>
  <si>
    <t>中等职业教育</t>
  </si>
  <si>
    <t>2050303</t>
  </si>
  <si>
    <t>技校教育</t>
  </si>
  <si>
    <t>2050399</t>
  </si>
  <si>
    <t>其他职业教育支出</t>
  </si>
  <si>
    <t>2050701</t>
  </si>
  <si>
    <t>特殊学校教育</t>
  </si>
  <si>
    <t>2050801</t>
  </si>
  <si>
    <t>教师进修</t>
  </si>
  <si>
    <t>2050802</t>
  </si>
  <si>
    <t>干部教育</t>
  </si>
  <si>
    <t>2050999</t>
  </si>
  <si>
    <t>其他教育费附加安排的支出</t>
  </si>
  <si>
    <t>2059999</t>
  </si>
  <si>
    <t>其他教育支出</t>
  </si>
  <si>
    <t>2060101</t>
  </si>
  <si>
    <t>2060199</t>
  </si>
  <si>
    <t>其他科学技术管理事务支出</t>
  </si>
  <si>
    <t>2060208</t>
  </si>
  <si>
    <t>科技人才队伍建设</t>
  </si>
  <si>
    <t>2060499</t>
  </si>
  <si>
    <t>其他技术研究与开发支出</t>
  </si>
  <si>
    <t>2060702</t>
  </si>
  <si>
    <t>科普活动</t>
  </si>
  <si>
    <t>2069999</t>
  </si>
  <si>
    <t>其他科学技术支出</t>
  </si>
  <si>
    <t>2070101</t>
  </si>
  <si>
    <t>2070107</t>
  </si>
  <si>
    <t>艺术表演团体</t>
  </si>
  <si>
    <t>2070109</t>
  </si>
  <si>
    <t>群众文化</t>
  </si>
  <si>
    <t>2070111</t>
  </si>
  <si>
    <t>文化创作与保护</t>
  </si>
  <si>
    <t>2070199</t>
  </si>
  <si>
    <t>其他文化和旅游支出</t>
  </si>
  <si>
    <t>2070307</t>
  </si>
  <si>
    <t>体育场馆</t>
  </si>
  <si>
    <t>2070808</t>
  </si>
  <si>
    <t>广播电视事务</t>
  </si>
  <si>
    <t>2079903</t>
  </si>
  <si>
    <t>文化产业发展专项支出</t>
  </si>
  <si>
    <t>2079999</t>
  </si>
  <si>
    <t>其他文化旅游体育与传媒支出</t>
  </si>
  <si>
    <t>2080101</t>
  </si>
  <si>
    <t>2080199</t>
  </si>
  <si>
    <t>其他人力资源和社会保障管理事务支出</t>
  </si>
  <si>
    <t>2080201</t>
  </si>
  <si>
    <t>2080208</t>
  </si>
  <si>
    <t>基层政权建设和社区治理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</si>
  <si>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</si>
  <si>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</si>
  <si>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</si>
  <si>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</si>
  <si>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</si>
  <si>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</si>
  <si>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</si>
  <si>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</si>
  <si>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2080507</t>
  </si>
  <si>
    <t>对机关事业单位基本养老保险基金的补助</t>
  </si>
  <si>
    <t>2080702</t>
  </si>
  <si>
    <t>职业培训补贴</t>
  </si>
  <si>
    <t>2080705</t>
  </si>
  <si>
    <t>公益性岗位补贴</t>
  </si>
  <si>
    <t>2080711</t>
  </si>
  <si>
    <t>就业见习补贴</t>
  </si>
  <si>
    <t>2080713</t>
  </si>
  <si>
    <t>促进创业补贴</t>
  </si>
  <si>
    <t>2080799</t>
  </si>
  <si>
    <t>其他就业补助支出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</si>
  <si>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</si>
  <si>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</si>
  <si>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</si>
  <si>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</si>
  <si>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</si>
  <si>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</si>
  <si>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</si>
  <si>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</si>
  <si>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>2080808</t>
  </si>
  <si>
    <t>褒扬纪念</t>
  </si>
  <si>
    <t>2080899</t>
  </si>
  <si>
    <t>其他优抚支出</t>
  </si>
  <si>
    <t>2080901</t>
  </si>
  <si>
    <t>退役士兵安置</t>
  </si>
  <si>
    <t>2080902</t>
  </si>
  <si>
    <t>军队移交政府的离退休人员安置</t>
  </si>
  <si>
    <t>2080903</t>
  </si>
  <si>
    <t>军队移交政府离退休干部管理机构</t>
  </si>
  <si>
    <t>2080999</t>
  </si>
  <si>
    <t>其他退役安置支出</t>
  </si>
  <si>
    <t>2081001</t>
  </si>
  <si>
    <t>儿童福利</t>
  </si>
  <si>
    <t>2081002</t>
  </si>
  <si>
    <t>老年福利</t>
  </si>
  <si>
    <t>2081005</t>
  </si>
  <si>
    <t>社会福利事业单位</t>
  </si>
  <si>
    <t>2081101</t>
  </si>
  <si>
    <t>2081104</t>
  </si>
  <si>
    <t>残疾人康复</t>
  </si>
  <si>
    <t>2081105</t>
  </si>
  <si>
    <t>残疾人就业</t>
  </si>
  <si>
    <t>2081199</t>
  </si>
  <si>
    <t>其他残疾人事业支出</t>
  </si>
  <si>
    <t>2081601</t>
  </si>
  <si>
    <t>2081901</t>
  </si>
  <si>
    <t>城市最低生活保障金支出</t>
  </si>
  <si>
    <t>2081902</t>
  </si>
  <si>
    <t>农村最低生活保障金支出</t>
  </si>
  <si>
    <t>2082001</t>
  </si>
  <si>
    <t>临时救助支出</t>
  </si>
  <si>
    <t>2082002</t>
  </si>
  <si>
    <t>流浪乞讨人员救助支出</t>
  </si>
  <si>
    <t>2082102</t>
  </si>
  <si>
    <t>农村特困人员救助供养支出</t>
  </si>
  <si>
    <t>2082502</t>
  </si>
  <si>
    <t>其他农村生活救助</t>
  </si>
  <si>
    <t>2082602</t>
  </si>
  <si>
    <t>财政对城乡居民基本养老保险基金的补助</t>
  </si>
  <si>
    <t>2082801</t>
  </si>
  <si>
    <t>2083001</t>
  </si>
  <si>
    <t>财政代缴城乡居民基本养老保险费支出</t>
  </si>
  <si>
    <t>2089999</t>
  </si>
  <si>
    <t>其他社会保障和就业支出</t>
  </si>
  <si>
    <t>2100101</t>
  </si>
  <si>
    <t>2100201</t>
  </si>
  <si>
    <t>综合医院</t>
  </si>
  <si>
    <t>2100202</t>
  </si>
  <si>
    <t>中医（民族）医院</t>
  </si>
  <si>
    <t>2100206</t>
  </si>
  <si>
    <t>妇幼保健医院</t>
  </si>
  <si>
    <t>2100299</t>
  </si>
  <si>
    <t>其他公立医院支出</t>
  </si>
  <si>
    <t>2100301</t>
  </si>
  <si>
    <t>城市社区卫生机构</t>
  </si>
  <si>
    <t>2100302</t>
  </si>
  <si>
    <t>乡镇卫生院</t>
  </si>
  <si>
    <t>2100399</t>
  </si>
  <si>
    <t>其他基层医疗卫生机构支出</t>
  </si>
  <si>
    <t>2100401</t>
  </si>
  <si>
    <t>疾病预防控制机构</t>
  </si>
  <si>
    <t>2100402</t>
  </si>
  <si>
    <t>卫生监督机构</t>
  </si>
  <si>
    <t>2100403</t>
  </si>
  <si>
    <t>妇幼保健机构</t>
  </si>
  <si>
    <t>2100408</t>
  </si>
  <si>
    <t>基本公共卫生服务</t>
  </si>
  <si>
    <t>2100409</t>
  </si>
  <si>
    <t>重大公共卫生服务</t>
  </si>
  <si>
    <t>2100410</t>
  </si>
  <si>
    <t>突发公共卫生事件应急处置</t>
  </si>
  <si>
    <t>2100499</t>
  </si>
  <si>
    <t>其他公共卫生支出</t>
  </si>
  <si>
    <t>2100717</t>
  </si>
  <si>
    <t>计划生育服务</t>
  </si>
  <si>
    <t>2100799</t>
  </si>
  <si>
    <t>其他计划生育事务支出</t>
  </si>
  <si>
    <t>2101101</t>
  </si>
  <si>
    <t>行政单位医疗</t>
  </si>
  <si>
    <t>2101102</t>
  </si>
  <si>
    <t>事业单位医疗</t>
  </si>
  <si>
    <t>2101202</t>
  </si>
  <si>
    <t>财政对城乡居民基本医疗保险基金的补助</t>
  </si>
  <si>
    <t>2101299</t>
  </si>
  <si>
    <t>财政对其他基本医疗保险基金的补助</t>
  </si>
  <si>
    <t>2101301</t>
  </si>
  <si>
    <t>城乡医疗救助</t>
  </si>
  <si>
    <t>2101401</t>
  </si>
  <si>
    <t>优抚对象医疗补助</t>
  </si>
  <si>
    <t>2101501</t>
  </si>
  <si>
    <t>2101599</t>
  </si>
  <si>
    <t>其他医疗保障管理事务支出</t>
  </si>
  <si>
    <t>2101704</t>
  </si>
  <si>
    <t>中医（民族医）药专项</t>
  </si>
  <si>
    <t>2109999</t>
  </si>
  <si>
    <t>其他卫生健康支出</t>
  </si>
  <si>
    <t>2110101</t>
  </si>
  <si>
    <t>2110307</t>
  </si>
  <si>
    <t>土壤</t>
  </si>
  <si>
    <t>2110399</t>
  </si>
  <si>
    <t>其他污染防治支出</t>
  </si>
  <si>
    <t>2110401</t>
  </si>
  <si>
    <t>生态保护</t>
  </si>
  <si>
    <t>2110501</t>
  </si>
  <si>
    <t>森林管护</t>
  </si>
  <si>
    <t>2110502</t>
  </si>
  <si>
    <t>社会保险补助</t>
  </si>
  <si>
    <t>2120101</t>
  </si>
  <si>
    <t>2120201</t>
  </si>
  <si>
    <t>城乡社区规划与管理</t>
  </si>
  <si>
    <t>2120399</t>
  </si>
  <si>
    <t>其他城乡社区公共设施支出</t>
  </si>
  <si>
    <t>2120501</t>
  </si>
  <si>
    <t>城乡社区环境卫生</t>
  </si>
  <si>
    <t>2129999</t>
  </si>
  <si>
    <t>其他城乡社区支出</t>
  </si>
  <si>
    <t>2130101</t>
  </si>
  <si>
    <t>2130106</t>
  </si>
  <si>
    <t>科技转化与推广服务</t>
  </si>
  <si>
    <t>2130108</t>
  </si>
  <si>
    <t>病虫害控制</t>
  </si>
  <si>
    <t>2130119</t>
  </si>
  <si>
    <t>防灾救灾</t>
  </si>
  <si>
    <t>2130120</t>
  </si>
  <si>
    <t>稳定农民收入补贴</t>
  </si>
  <si>
    <t>2130122</t>
  </si>
  <si>
    <t>农业生产发展</t>
  </si>
  <si>
    <t>2130124</t>
  </si>
  <si>
    <t>农村合作经济</t>
  </si>
  <si>
    <t>2130135</t>
  </si>
  <si>
    <t>农业生态资源保护</t>
  </si>
  <si>
    <t>2130148</t>
  </si>
  <si>
    <t>渔业发展</t>
  </si>
  <si>
    <t>2130153</t>
  </si>
  <si>
    <t>耕地建设与利用</t>
  </si>
  <si>
    <t>2130199</t>
  </si>
  <si>
    <t>其他农业农村支出</t>
  </si>
  <si>
    <t>2130201</t>
  </si>
  <si>
    <t>2130205</t>
  </si>
  <si>
    <t>森林资源培育</t>
  </si>
  <si>
    <t>2130207</t>
  </si>
  <si>
    <t>森林资源管理</t>
  </si>
  <si>
    <t>2130209</t>
  </si>
  <si>
    <t>森林生态效益补偿</t>
  </si>
  <si>
    <t>2130211</t>
  </si>
  <si>
    <t>动植物保护</t>
  </si>
  <si>
    <t>2130234</t>
  </si>
  <si>
    <t>林业草原防灾减灾</t>
  </si>
  <si>
    <t>2130238</t>
  </si>
  <si>
    <t>退耕还林还草</t>
  </si>
  <si>
    <t>2130299</t>
  </si>
  <si>
    <t>其他林业和草原支出</t>
  </si>
  <si>
    <t>2130301</t>
  </si>
  <si>
    <t>2130305</t>
  </si>
  <si>
    <t>水利工程建设</t>
  </si>
  <si>
    <t>2130306</t>
  </si>
  <si>
    <t>水利工程运行与维护</t>
  </si>
  <si>
    <t>2130311</t>
  </si>
  <si>
    <t>水资源节约管理与保护</t>
  </si>
  <si>
    <t>2130314</t>
  </si>
  <si>
    <t>防汛</t>
  </si>
  <si>
    <t>2130321</t>
  </si>
  <si>
    <t>大中型水库移民后期扶持专项支出</t>
  </si>
  <si>
    <t>2130399</t>
  </si>
  <si>
    <t>其他水利支出</t>
  </si>
  <si>
    <t>2130501</t>
  </si>
  <si>
    <t>2130505</t>
  </si>
  <si>
    <t>生产发展</t>
  </si>
  <si>
    <t>2130599</t>
  </si>
  <si>
    <t>其他巩固脱贫攻坚成果衔接乡村振兴支出</t>
  </si>
  <si>
    <t>2130701</t>
  </si>
  <si>
    <t>对村级公益事业建设的补助</t>
  </si>
  <si>
    <t>2130705</t>
  </si>
  <si>
    <t>对村民委员会和村党支部的补助</t>
  </si>
  <si>
    <t>2130706</t>
  </si>
  <si>
    <t>对村集体经济组织的补助</t>
  </si>
  <si>
    <t>2130804</t>
  </si>
  <si>
    <t>创业担保贷款贴息及奖补</t>
  </si>
  <si>
    <t>2130899</t>
  </si>
  <si>
    <t>其他普惠金融发展支出</t>
  </si>
  <si>
    <t>2139999</t>
  </si>
  <si>
    <t>其他农林水支出</t>
  </si>
  <si>
    <t>2140101</t>
  </si>
  <si>
    <t>2140199</t>
  </si>
  <si>
    <t>其他公路水路运输支出</t>
  </si>
  <si>
    <t>2149999</t>
  </si>
  <si>
    <t>其他交通运输支出</t>
  </si>
  <si>
    <t>2150104</t>
  </si>
  <si>
    <t>煤炭勘探开采和洗选</t>
  </si>
  <si>
    <t>2150516</t>
  </si>
  <si>
    <t>工程建设及运行维护</t>
  </si>
  <si>
    <t>2150517</t>
  </si>
  <si>
    <t>产业发展</t>
  </si>
  <si>
    <t>2150805</t>
  </si>
  <si>
    <t>中小企业发展专项</t>
  </si>
  <si>
    <t>2159999</t>
  </si>
  <si>
    <t>其他资源勘探工业信息等支出</t>
  </si>
  <si>
    <t>2160201</t>
  </si>
  <si>
    <t>2160299</t>
  </si>
  <si>
    <t>其他商业流通事务支出</t>
  </si>
  <si>
    <t>2179999</t>
  </si>
  <si>
    <t>其他金融支出</t>
  </si>
  <si>
    <t>2200101</t>
  </si>
  <si>
    <t>2200106</t>
  </si>
  <si>
    <t>自然资源利用与保护</t>
  </si>
  <si>
    <t>2200501</t>
  </si>
  <si>
    <t>2210107</t>
  </si>
  <si>
    <t>保障性住房租金补贴</t>
  </si>
  <si>
    <t>2210108</t>
  </si>
  <si>
    <t>老旧小区改造</t>
  </si>
  <si>
    <t>2210110</t>
  </si>
  <si>
    <t>保障性租赁住房</t>
  </si>
  <si>
    <t>2210199</t>
  </si>
  <si>
    <t>其他保障性安居工程支出</t>
  </si>
  <si>
    <t>2210201</t>
  </si>
  <si>
    <t>住房公积金</t>
  </si>
  <si>
    <t>2210399</t>
  </si>
  <si>
    <t>其他城乡社区住宅支出</t>
  </si>
  <si>
    <t>2220115</t>
  </si>
  <si>
    <t>粮食风险基金</t>
  </si>
  <si>
    <t>2240101</t>
  </si>
  <si>
    <t>2240201</t>
  </si>
  <si>
    <t>2240204</t>
  </si>
  <si>
    <t>消防应急救援</t>
  </si>
  <si>
    <t>2240601</t>
  </si>
  <si>
    <t>地质灾害防治</t>
  </si>
  <si>
    <t>2240703</t>
  </si>
  <si>
    <t>自然灾害救灾补助</t>
  </si>
  <si>
    <t>2240799</t>
  </si>
  <si>
    <t>其他自然灾害救灾及恢复重建支出</t>
  </si>
  <si>
    <t>2249999</t>
  </si>
  <si>
    <t>其他灾害防治及应急管理支出</t>
  </si>
  <si>
    <t>2299999</t>
  </si>
  <si>
    <t>2320301</t>
  </si>
  <si>
    <t>地方政府一般债券付息支出</t>
  </si>
  <si>
    <t>合计</t>
  </si>
  <si>
    <t>表4</t>
  </si>
  <si>
    <t>凯里市2024年一般公共预算基本支出经济分类表</t>
  </si>
  <si>
    <t>经济科目及名称</t>
  </si>
  <si>
    <t>备注</t>
  </si>
  <si>
    <t>501机关工资福利支出</t>
  </si>
  <si>
    <t>502机关商品和服务支出</t>
  </si>
  <si>
    <t>503机关资本性支出</t>
  </si>
  <si>
    <t>504机关资本性支出（基本建设）</t>
  </si>
  <si>
    <t>505对事业单位经常性补助</t>
  </si>
  <si>
    <t>506对事业单位资本性补助</t>
  </si>
  <si>
    <t>507对企业补助</t>
  </si>
  <si>
    <t>508对企业资本性支出</t>
  </si>
  <si>
    <t>509对个人和家庭的补助</t>
  </si>
  <si>
    <t>510对社会保障基金补助</t>
  </si>
  <si>
    <t>511债务利息及费用支出</t>
  </si>
  <si>
    <t>512债务还本支出</t>
  </si>
  <si>
    <t>513转移性支出</t>
  </si>
  <si>
    <t>514预备费及预留</t>
  </si>
  <si>
    <t>599其他支出</t>
  </si>
  <si>
    <t>合  计</t>
  </si>
  <si>
    <t>表5</t>
  </si>
  <si>
    <t>凯里市2024年一般公共预算转移支付分地区分项目预算表</t>
  </si>
  <si>
    <t>（本表无数据）</t>
  </si>
  <si>
    <t>名    称</t>
  </si>
  <si>
    <t>合   计</t>
  </si>
  <si>
    <t>地      区</t>
  </si>
  <si>
    <t>备  注</t>
  </si>
  <si>
    <t>合    计</t>
  </si>
  <si>
    <t>返还性收入</t>
  </si>
  <si>
    <t xml:space="preserve">  所得税基数返还收入</t>
  </si>
  <si>
    <t>……</t>
  </si>
  <si>
    <t>一般性转移支付</t>
  </si>
  <si>
    <t xml:space="preserve">  体制补助收入</t>
  </si>
  <si>
    <t>专项转移支付</t>
  </si>
  <si>
    <t xml:space="preserve">  一般公共服务</t>
  </si>
  <si>
    <t>表6</t>
  </si>
  <si>
    <t>凯里市2024年政府性基金预算收入表</t>
  </si>
  <si>
    <t>预算科目及项目名称</t>
  </si>
  <si>
    <t>科目代码</t>
  </si>
  <si>
    <t>2023年预计完成数</t>
  </si>
  <si>
    <t>2024年为2023年%</t>
  </si>
  <si>
    <t>2024年比2023年增减额</t>
  </si>
  <si>
    <t>一、本级收入</t>
  </si>
  <si>
    <t>国有土地使用权出让收入</t>
  </si>
  <si>
    <t>城市基础设施配套费收入</t>
  </si>
  <si>
    <t>污水处理费收入</t>
  </si>
  <si>
    <t>二、上年结余</t>
  </si>
  <si>
    <t>三、上级补助收入</t>
  </si>
  <si>
    <t>四、专项债券转贷收入</t>
  </si>
  <si>
    <t>表7</t>
  </si>
  <si>
    <t>凯里市2024年政府性基金预算支出表</t>
  </si>
  <si>
    <t>一、本级支出</t>
  </si>
  <si>
    <t>二、调出资金</t>
  </si>
  <si>
    <t>三、本年结余</t>
  </si>
  <si>
    <t>四、政府置换专项债券还本支出</t>
  </si>
  <si>
    <t>五、上解支出</t>
  </si>
  <si>
    <t>表8</t>
  </si>
  <si>
    <t>凯里市2024年政府性基金预算支出明细表</t>
  </si>
  <si>
    <t>支出合计</t>
  </si>
  <si>
    <t>征地和拆迁补偿支出</t>
  </si>
  <si>
    <t>2120801</t>
  </si>
  <si>
    <t>土地开发支出</t>
  </si>
  <si>
    <t>2120802</t>
  </si>
  <si>
    <t>农村基础设施建设支出</t>
  </si>
  <si>
    <t>2120804</t>
  </si>
  <si>
    <t>补助被征地农民支出</t>
  </si>
  <si>
    <t>2120805</t>
  </si>
  <si>
    <t>农业生产发展支出</t>
  </si>
  <si>
    <t>2120814</t>
  </si>
  <si>
    <t>农村社会事业支出</t>
  </si>
  <si>
    <t>2120815</t>
  </si>
  <si>
    <t>农业农村生态环境支出</t>
  </si>
  <si>
    <t>其他国有土地使用权出让收入安排的支出</t>
  </si>
  <si>
    <t>2120899</t>
  </si>
  <si>
    <t>2121001</t>
  </si>
  <si>
    <t>其他国有土地收益基金支出</t>
  </si>
  <si>
    <t>2121099</t>
  </si>
  <si>
    <t>农业土地开发资金安排的支出</t>
  </si>
  <si>
    <t>21211</t>
  </si>
  <si>
    <t>其他城市基础设施配套费安排的支出</t>
  </si>
  <si>
    <t>2121399</t>
  </si>
  <si>
    <t>其他污水处理费安排的支出</t>
  </si>
  <si>
    <t>2121499</t>
  </si>
  <si>
    <t>移民补助</t>
  </si>
  <si>
    <t>2137201</t>
  </si>
  <si>
    <t>基础设施建设和经济发展</t>
  </si>
  <si>
    <t>2137202</t>
  </si>
  <si>
    <t>2137401</t>
  </si>
  <si>
    <t>用于社会福利的彩票公益金支出</t>
  </si>
  <si>
    <t>2296002</t>
  </si>
  <si>
    <t>用于体育事业的彩票公益金支出</t>
  </si>
  <si>
    <t>2296003</t>
  </si>
  <si>
    <t>用于残疾人事业的彩票公益金支出</t>
  </si>
  <si>
    <t>2296006</t>
  </si>
  <si>
    <t>用于其他社会公益事业的彩票公益金支出</t>
  </si>
  <si>
    <t>2296099</t>
  </si>
  <si>
    <t>国有土地使用权出让金债务付息支出</t>
  </si>
  <si>
    <t>2320411</t>
  </si>
  <si>
    <t>国有土地使用权出让金债务发行费用支出</t>
  </si>
  <si>
    <t>2330411</t>
  </si>
  <si>
    <t>其他抗疫相关支出</t>
  </si>
  <si>
    <t>2340299</t>
  </si>
  <si>
    <t>表9</t>
  </si>
  <si>
    <t>凯里市2024年国有资本经营预算收入表</t>
  </si>
  <si>
    <t>项目名称</t>
  </si>
  <si>
    <t>预算数为上年数的%</t>
  </si>
  <si>
    <t>一、上年结余</t>
  </si>
  <si>
    <t>二、本年收入预算</t>
  </si>
  <si>
    <t>1.国有资本经营收入</t>
  </si>
  <si>
    <t>三、上级补助</t>
  </si>
  <si>
    <t>表10</t>
  </si>
  <si>
    <t>凯里市2024年国有资本经营预算支出表</t>
  </si>
  <si>
    <t>预算数为上年预计数的%</t>
  </si>
  <si>
    <t>一、国有资本经营支出</t>
  </si>
  <si>
    <t>三、调出资金</t>
  </si>
  <si>
    <t>四、本年结余</t>
  </si>
  <si>
    <t>2300918</t>
  </si>
  <si>
    <t>表11</t>
  </si>
  <si>
    <t>凯里市2024年国有资本经营预算支出明细表</t>
  </si>
  <si>
    <t>解决历史遗留问题及改革成本支出</t>
  </si>
  <si>
    <t>其他国有资本经营支出</t>
  </si>
  <si>
    <t>表12</t>
  </si>
  <si>
    <t>凯里市2024年社会保险基金预算收入表</t>
  </si>
  <si>
    <t>收入项目</t>
  </si>
  <si>
    <t>2023年执行数</t>
  </si>
  <si>
    <t>2024年
预算数</t>
  </si>
  <si>
    <r>
      <rPr>
        <b/>
        <sz val="11"/>
        <rFont val="Arial "/>
        <charset val="134"/>
      </rPr>
      <t>2024</t>
    </r>
    <r>
      <rPr>
        <b/>
        <sz val="11"/>
        <rFont val="宋体"/>
        <charset val="134"/>
      </rPr>
      <t>年预算数为上年执行</t>
    </r>
    <r>
      <rPr>
        <b/>
        <sz val="11"/>
        <rFont val="Arial "/>
        <charset val="134"/>
      </rPr>
      <t>%</t>
    </r>
  </si>
  <si>
    <t>社会保险基金收入合计</t>
  </si>
  <si>
    <t>一、城乡居民基本医疗保险基金收入</t>
  </si>
  <si>
    <t>二、城乡居民基本养老保险基金收入</t>
  </si>
  <si>
    <t>三、机关事业单位基本养老保险基金收入</t>
  </si>
  <si>
    <t>表13</t>
  </si>
  <si>
    <t>凯里市2024年社会保险基金预算支出表</t>
  </si>
  <si>
    <t>社会保险基金支出合计</t>
  </si>
  <si>
    <t>一、城乡居民基本医疗保险基金支出</t>
  </si>
  <si>
    <t>二、城乡居民基本养老保险基金支出</t>
  </si>
  <si>
    <t>三、机关事业单位基本养老保险基金支出</t>
  </si>
  <si>
    <t>表14</t>
  </si>
  <si>
    <t>凯里市地方政府政府债务限额余额情况表</t>
  </si>
  <si>
    <t>2023年末地方政府债务余额</t>
  </si>
  <si>
    <t>2023年地方政府债务限额</t>
  </si>
  <si>
    <t>栏次关系</t>
  </si>
  <si>
    <t>其中：一般债务</t>
  </si>
  <si>
    <t xml:space="preserve">      专项债务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</si>
</sst>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"/>
    <numFmt numFmtId="177" formatCode="0.0%"/>
    <numFmt numFmtId="178" formatCode="#,##0_ ;[Red]\-#,##0\ "/>
    <numFmt numFmtId="179" formatCode="#,##0_);[Red]\(#,##0\)"/>
    <numFmt numFmtId="180" formatCode="#,##0_ "/>
    <numFmt numFmtId="181" formatCode="#,##0.00_ "/>
    <numFmt numFmtId="182" formatCode="0_ "/>
    <numFmt numFmtId="183" formatCode="#0%"/>
  </numFmts>
  <fonts count="53">
    <font>
      <sz val="11"/>
      <name val="等线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20"/>
      <color theme="1"/>
      <name val="方正小标宋简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1"/>
      <name val="Arial 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b/>
      <sz val="12"/>
      <name val="宋体"/>
      <charset val="134"/>
    </font>
    <font>
      <sz val="11"/>
      <name val="等线 Light"/>
      <charset val="134"/>
      <scheme val="major"/>
    </font>
    <font>
      <sz val="11"/>
      <color theme="1"/>
      <name val="等线 Light"/>
      <charset val="134"/>
      <scheme val="major"/>
    </font>
    <font>
      <sz val="11"/>
      <name val="黑体"/>
      <charset val="134"/>
    </font>
    <font>
      <sz val="20"/>
      <name val="方正小标宋简体"/>
      <charset val="134"/>
    </font>
    <font>
      <sz val="14"/>
      <name val="方正小标宋简体"/>
      <charset val="134"/>
    </font>
    <font>
      <b/>
      <sz val="18"/>
      <name val="宋体"/>
      <charset val="134"/>
    </font>
    <font>
      <b/>
      <sz val="12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Calibri"/>
      <charset val="134"/>
    </font>
    <font>
      <b/>
      <sz val="20"/>
      <name val="Calibri"/>
      <charset val="134"/>
    </font>
    <font>
      <b/>
      <sz val="11"/>
      <name val="Calibri"/>
      <charset val="134"/>
    </font>
    <font>
      <b/>
      <sz val="11"/>
      <name val="等线"/>
      <charset val="134"/>
      <scheme val="minor"/>
    </font>
    <font>
      <b/>
      <sz val="24"/>
      <name val="宋体"/>
      <charset val="134"/>
    </font>
    <font>
      <b/>
      <sz val="24"/>
      <name val="Calibri"/>
      <charset val="134"/>
    </font>
    <font>
      <sz val="16"/>
      <name val="宋体"/>
      <charset val="134"/>
    </font>
    <font>
      <sz val="16"/>
      <name val="等线"/>
      <charset val="134"/>
      <scheme val="minor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6"/>
      <name val="Calibri"/>
      <charset val="134"/>
    </font>
    <font>
      <b/>
      <sz val="12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399975585192419"/>
        <bgColor theme="4" tint="0.39997558519241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"/>
        <bgColor theme="5" tint="0.799981688894314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"/>
        <bgColor theme="6" tint="0.799981688894314"/>
      </patternFill>
    </fill>
    <fill>
      <patternFill patternType="solid">
        <fgColor theme="6" tint="0.599993896298105"/>
        <bgColor theme="6" tint="0.599993896298105"/>
      </patternFill>
    </fill>
    <fill>
      <patternFill patternType="solid">
        <fgColor theme="6" tint="0.399975585192419"/>
        <bgColor theme="6" tint="0.39997558519241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7" tint="0.599993896298105"/>
        <bgColor theme="7" tint="0.599993896298105"/>
      </patternFill>
    </fill>
    <fill>
      <patternFill patternType="solid">
        <fgColor theme="7" tint="0.399975585192419"/>
        <bgColor theme="7" tint="0.39997558519241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theme="8" tint="0.399975585192419"/>
        <bgColor theme="8" tint="0.39997558519241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399975585192419"/>
        <bgColor theme="9" tint="0.39997558519241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23" fillId="0" borderId="0" applyFont="0" applyFill="0" applyBorder="0" applyProtection="0">
      <alignment vertical="center"/>
    </xf>
    <xf numFmtId="44" fontId="23" fillId="0" borderId="0" applyFont="0" applyFill="0" applyBorder="0" applyProtection="0">
      <alignment vertical="center"/>
    </xf>
    <xf numFmtId="9" fontId="23" fillId="0" borderId="0" applyFont="0" applyFill="0" applyBorder="0" applyProtection="0">
      <alignment vertical="center"/>
    </xf>
    <xf numFmtId="41" fontId="23" fillId="0" borderId="0" applyFont="0" applyFill="0" applyBorder="0" applyProtection="0">
      <alignment vertical="center"/>
    </xf>
    <xf numFmtId="42" fontId="23" fillId="0" borderId="0" applyFon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5" fillId="0" borderId="0" applyNumberFormat="0" applyFill="0" applyBorder="0" applyProtection="0">
      <alignment vertical="center"/>
    </xf>
    <xf numFmtId="0" fontId="23" fillId="3" borderId="7" applyNumberFormat="0" applyFont="0" applyProtection="0">
      <alignment vertical="center"/>
    </xf>
    <xf numFmtId="0" fontId="36" fillId="0" borderId="0" applyNumberFormat="0" applyFill="0" applyBorder="0" applyProtection="0">
      <alignment vertical="center"/>
    </xf>
    <xf numFmtId="0" fontId="37" fillId="0" borderId="0" applyNumberFormat="0" applyFill="0" applyBorder="0" applyProtection="0">
      <alignment vertical="center"/>
    </xf>
    <xf numFmtId="0" fontId="38" fillId="0" borderId="0" applyNumberFormat="0" applyFill="0" applyBorder="0" applyProtection="0">
      <alignment vertical="center"/>
    </xf>
    <xf numFmtId="0" fontId="39" fillId="0" borderId="8" applyNumberFormat="0" applyFill="0" applyProtection="0">
      <alignment vertical="center"/>
    </xf>
    <xf numFmtId="0" fontId="40" fillId="0" borderId="8" applyNumberFormat="0" applyFill="0" applyProtection="0">
      <alignment vertical="center"/>
    </xf>
    <xf numFmtId="0" fontId="41" fillId="0" borderId="9" applyNumberFormat="0" applyFill="0" applyProtection="0">
      <alignment vertical="center"/>
    </xf>
    <xf numFmtId="0" fontId="41" fillId="0" borderId="0" applyNumberFormat="0" applyFill="0" applyBorder="0" applyProtection="0">
      <alignment vertical="center"/>
    </xf>
    <xf numFmtId="0" fontId="42" fillId="4" borderId="10" applyNumberFormat="0" applyProtection="0">
      <alignment vertical="center"/>
    </xf>
    <xf numFmtId="0" fontId="43" fillId="5" borderId="11" applyNumberFormat="0" applyProtection="0">
      <alignment vertical="center"/>
    </xf>
    <xf numFmtId="0" fontId="44" fillId="5" borderId="10" applyNumberFormat="0" applyProtection="0">
      <alignment vertical="center"/>
    </xf>
    <xf numFmtId="0" fontId="45" fillId="6" borderId="12" applyNumberFormat="0" applyProtection="0">
      <alignment vertical="center"/>
    </xf>
    <xf numFmtId="0" fontId="46" fillId="0" borderId="13" applyNumberFormat="0" applyFill="0" applyProtection="0">
      <alignment vertical="center"/>
    </xf>
    <xf numFmtId="0" fontId="25" fillId="0" borderId="14" applyNumberFormat="0" applyFill="0" applyProtection="0">
      <alignment vertical="center"/>
    </xf>
    <xf numFmtId="0" fontId="47" fillId="7" borderId="0" applyNumberFormat="0" applyBorder="0" applyProtection="0">
      <alignment vertical="center"/>
    </xf>
    <xf numFmtId="0" fontId="48" fillId="8" borderId="0" applyNumberFormat="0" applyBorder="0" applyProtection="0">
      <alignment vertical="center"/>
    </xf>
    <xf numFmtId="0" fontId="49" fillId="9" borderId="0" applyNumberFormat="0" applyBorder="0" applyProtection="0">
      <alignment vertical="center"/>
    </xf>
    <xf numFmtId="0" fontId="50" fillId="10" borderId="0" applyNumberFormat="0" applyBorder="0" applyProtection="0">
      <alignment vertical="center"/>
    </xf>
    <xf numFmtId="0" fontId="23" fillId="11" borderId="0" applyNumberFormat="0" applyBorder="0" applyProtection="0">
      <alignment vertical="center"/>
    </xf>
    <xf numFmtId="0" fontId="23" fillId="12" borderId="0" applyNumberFormat="0" applyBorder="0" applyProtection="0">
      <alignment vertical="center"/>
    </xf>
    <xf numFmtId="0" fontId="50" fillId="13" borderId="0" applyNumberFormat="0" applyBorder="0" applyProtection="0">
      <alignment vertical="center"/>
    </xf>
    <xf numFmtId="0" fontId="50" fillId="14" borderId="0" applyNumberFormat="0" applyBorder="0" applyProtection="0">
      <alignment vertical="center"/>
    </xf>
    <xf numFmtId="0" fontId="23" fillId="15" borderId="0" applyNumberFormat="0" applyBorder="0" applyProtection="0">
      <alignment vertical="center"/>
    </xf>
    <xf numFmtId="0" fontId="23" fillId="16" borderId="0" applyNumberFormat="0" applyBorder="0" applyProtection="0">
      <alignment vertical="center"/>
    </xf>
    <xf numFmtId="0" fontId="50" fillId="17" borderId="0" applyNumberFormat="0" applyBorder="0" applyProtection="0">
      <alignment vertical="center"/>
    </xf>
    <xf numFmtId="0" fontId="50" fillId="18" borderId="0" applyNumberFormat="0" applyBorder="0" applyProtection="0">
      <alignment vertical="center"/>
    </xf>
    <xf numFmtId="0" fontId="23" fillId="19" borderId="0" applyNumberFormat="0" applyBorder="0" applyProtection="0">
      <alignment vertical="center"/>
    </xf>
    <xf numFmtId="0" fontId="23" fillId="20" borderId="0" applyNumberFormat="0" applyBorder="0" applyProtection="0">
      <alignment vertical="center"/>
    </xf>
    <xf numFmtId="0" fontId="50" fillId="21" borderId="0" applyNumberFormat="0" applyBorder="0" applyProtection="0">
      <alignment vertical="center"/>
    </xf>
    <xf numFmtId="0" fontId="50" fillId="22" borderId="0" applyNumberFormat="0" applyBorder="0" applyProtection="0">
      <alignment vertical="center"/>
    </xf>
    <xf numFmtId="0" fontId="23" fillId="23" borderId="0" applyNumberFormat="0" applyBorder="0" applyProtection="0">
      <alignment vertical="center"/>
    </xf>
    <xf numFmtId="0" fontId="23" fillId="24" borderId="0" applyNumberFormat="0" applyBorder="0" applyProtection="0">
      <alignment vertical="center"/>
    </xf>
    <xf numFmtId="0" fontId="50" fillId="25" borderId="0" applyNumberFormat="0" applyBorder="0" applyProtection="0">
      <alignment vertical="center"/>
    </xf>
    <xf numFmtId="0" fontId="50" fillId="26" borderId="0" applyNumberFormat="0" applyBorder="0" applyProtection="0">
      <alignment vertical="center"/>
    </xf>
    <xf numFmtId="0" fontId="23" fillId="27" borderId="0" applyNumberFormat="0" applyBorder="0" applyProtection="0">
      <alignment vertical="center"/>
    </xf>
    <xf numFmtId="0" fontId="23" fillId="28" borderId="0" applyNumberFormat="0" applyBorder="0" applyProtection="0">
      <alignment vertical="center"/>
    </xf>
    <xf numFmtId="0" fontId="50" fillId="29" borderId="0" applyNumberFormat="0" applyBorder="0" applyProtection="0">
      <alignment vertical="center"/>
    </xf>
    <xf numFmtId="0" fontId="50" fillId="30" borderId="0" applyNumberFormat="0" applyBorder="0" applyProtection="0">
      <alignment vertical="center"/>
    </xf>
    <xf numFmtId="0" fontId="23" fillId="31" borderId="0" applyNumberFormat="0" applyBorder="0" applyProtection="0">
      <alignment vertical="center"/>
    </xf>
    <xf numFmtId="0" fontId="23" fillId="32" borderId="0" applyNumberFormat="0" applyBorder="0" applyProtection="0">
      <alignment vertical="center"/>
    </xf>
    <xf numFmtId="0" fontId="50" fillId="33" borderId="0" applyNumberFormat="0" applyBorder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23" fillId="0" borderId="0"/>
    <xf numFmtId="0" fontId="6" fillId="0" borderId="0"/>
  </cellStyleXfs>
  <cellXfs count="162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5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</xf>
    <xf numFmtId="0" fontId="5" fillId="0" borderId="0" xfId="51" applyFont="1" applyAlignment="1">
      <alignment vertical="center"/>
    </xf>
    <xf numFmtId="0" fontId="6" fillId="0" borderId="0" xfId="0" applyFont="1" applyAlignment="1">
      <alignment vertical="center"/>
    </xf>
    <xf numFmtId="177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51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right" vertical="center" shrinkToFit="1"/>
    </xf>
    <xf numFmtId="177" fontId="10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179" fontId="11" fillId="0" borderId="1" xfId="0" applyNumberFormat="1" applyFont="1" applyBorder="1" applyAlignment="1">
      <alignment vertical="center"/>
    </xf>
    <xf numFmtId="178" fontId="11" fillId="0" borderId="1" xfId="0" applyNumberFormat="1" applyFont="1" applyBorder="1" applyAlignment="1">
      <alignment horizontal="right" vertical="center" shrinkToFit="1"/>
    </xf>
    <xf numFmtId="177" fontId="12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6" fillId="0" borderId="0" xfId="0" applyFont="1" applyAlignment="1"/>
    <xf numFmtId="0" fontId="11" fillId="0" borderId="0" xfId="51" applyFont="1" applyAlignment="1">
      <alignment vertical="center"/>
    </xf>
    <xf numFmtId="0" fontId="11" fillId="0" borderId="0" xfId="0" applyFont="1" applyAlignment="1">
      <alignment vertical="center"/>
    </xf>
    <xf numFmtId="9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/>
    </xf>
    <xf numFmtId="9" fontId="8" fillId="0" borderId="1" xfId="0" applyNumberFormat="1" applyFont="1" applyBorder="1" applyAlignment="1">
      <alignment horizontal="center" vertical="center"/>
    </xf>
    <xf numFmtId="180" fontId="8" fillId="0" borderId="1" xfId="0" applyNumberFormat="1" applyFont="1" applyBorder="1" applyAlignment="1">
      <alignment vertical="center"/>
    </xf>
    <xf numFmtId="180" fontId="8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49" applyFont="1" applyBorder="1" applyAlignment="1">
      <alignment horizontal="center" vertical="center" wrapText="1"/>
    </xf>
    <xf numFmtId="180" fontId="11" fillId="0" borderId="1" xfId="0" applyNumberFormat="1" applyFont="1" applyBorder="1" applyAlignment="1">
      <alignment horizontal="right" vertical="center"/>
    </xf>
    <xf numFmtId="9" fontId="11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left" vertical="center"/>
    </xf>
    <xf numFmtId="180" fontId="11" fillId="0" borderId="1" xfId="0" applyNumberFormat="1" applyFont="1" applyBorder="1" applyAlignment="1">
      <alignment vertical="center"/>
    </xf>
    <xf numFmtId="180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80" fontId="8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10" fontId="6" fillId="0" borderId="0" xfId="0" applyNumberFormat="1" applyFont="1" applyAlignment="1"/>
    <xf numFmtId="0" fontId="11" fillId="0" borderId="0" xfId="0" applyFont="1" applyAlignment="1">
      <alignment horizontal="left" vertical="center"/>
    </xf>
    <xf numFmtId="10" fontId="11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10" fontId="1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10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80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80" fontId="2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0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10" fontId="8" fillId="0" borderId="1" xfId="0" applyNumberFormat="1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center" vertical="center" wrapText="1"/>
    </xf>
    <xf numFmtId="0" fontId="14" fillId="0" borderId="1" xfId="49" applyFont="1" applyBorder="1" applyAlignment="1">
      <alignment horizontal="left" vertical="center" wrapText="1"/>
    </xf>
    <xf numFmtId="0" fontId="14" fillId="0" borderId="1" xfId="49" applyFont="1" applyBorder="1" applyAlignment="1">
      <alignment horizontal="center" vertical="center" wrapText="1"/>
    </xf>
    <xf numFmtId="180" fontId="14" fillId="0" borderId="1" xfId="0" applyNumberFormat="1" applyFont="1" applyBorder="1" applyAlignment="1">
      <alignment horizontal="right" vertical="center"/>
    </xf>
    <xf numFmtId="10" fontId="11" fillId="0" borderId="1" xfId="0" applyNumberFormat="1" applyFont="1" applyBorder="1" applyAlignment="1">
      <alignment horizontal="center" vertical="center" wrapText="1"/>
    </xf>
    <xf numFmtId="180" fontId="1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80" fontId="14" fillId="0" borderId="1" xfId="0" applyNumberFormat="1" applyFont="1" applyBorder="1" applyAlignment="1">
      <alignment vertical="center"/>
    </xf>
    <xf numFmtId="180" fontId="15" fillId="0" borderId="1" xfId="0" applyNumberFormat="1" applyFont="1" applyBorder="1" applyAlignment="1">
      <alignment horizontal="right" vertical="center"/>
    </xf>
    <xf numFmtId="0" fontId="14" fillId="0" borderId="1" xfId="52" applyFont="1" applyBorder="1" applyAlignment="1">
      <alignment horizontal="center" vertical="center"/>
    </xf>
    <xf numFmtId="0" fontId="11" fillId="0" borderId="0" xfId="0" applyFont="1" applyAlignment="1"/>
    <xf numFmtId="0" fontId="11" fillId="0" borderId="1" xfId="0" applyFont="1" applyBorder="1" applyAlignment="1">
      <alignment horizontal="left" vertical="center"/>
    </xf>
    <xf numFmtId="180" fontId="16" fillId="0" borderId="1" xfId="0" applyNumberFormat="1" applyFont="1" applyBorder="1" applyAlignment="1">
      <alignment horizontal="right" vertical="center"/>
    </xf>
    <xf numFmtId="0" fontId="13" fillId="0" borderId="0" xfId="51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179" fontId="11" fillId="0" borderId="1" xfId="0" applyNumberFormat="1" applyFont="1" applyBorder="1" applyAlignment="1">
      <alignment horizontal="right" vertical="center"/>
    </xf>
    <xf numFmtId="179" fontId="8" fillId="0" borderId="1" xfId="0" applyNumberFormat="1" applyFont="1" applyBorder="1" applyAlignment="1">
      <alignment horizontal="right" vertical="center"/>
    </xf>
    <xf numFmtId="0" fontId="17" fillId="0" borderId="0" xfId="55" applyFont="1" applyAlignment="1">
      <alignment horizontal="center" vertical="center"/>
    </xf>
    <xf numFmtId="0" fontId="18" fillId="0" borderId="0" xfId="55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1" fontId="4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/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13" fillId="0" borderId="0" xfId="0" applyFont="1" applyAlignment="1">
      <alignment horizontal="left" vertical="center"/>
    </xf>
    <xf numFmtId="180" fontId="6" fillId="0" borderId="0" xfId="0" applyNumberFormat="1" applyFont="1" applyAlignment="1">
      <alignment horizontal="center" vertical="center"/>
    </xf>
    <xf numFmtId="181" fontId="6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180" fontId="19" fillId="0" borderId="0" xfId="0" applyNumberFormat="1" applyFont="1" applyAlignment="1">
      <alignment horizontal="center" vertical="center" wrapText="1"/>
    </xf>
    <xf numFmtId="181" fontId="19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81" fontId="6" fillId="0" borderId="0" xfId="0" applyNumberFormat="1" applyFont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180" fontId="20" fillId="0" borderId="1" xfId="0" applyNumberFormat="1" applyFont="1" applyBorder="1" applyAlignment="1">
      <alignment horizontal="center" vertical="center"/>
    </xf>
    <xf numFmtId="181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180" fontId="23" fillId="0" borderId="1" xfId="0" applyNumberFormat="1" applyFont="1" applyBorder="1" applyAlignment="1">
      <alignment vertical="center"/>
    </xf>
    <xf numFmtId="181" fontId="21" fillId="0" borderId="1" xfId="0" applyNumberFormat="1" applyFont="1" applyBorder="1" applyAlignment="1">
      <alignment vertical="center"/>
    </xf>
    <xf numFmtId="181" fontId="24" fillId="0" borderId="1" xfId="0" applyNumberFormat="1" applyFont="1" applyBorder="1" applyAlignment="1">
      <alignment vertical="center"/>
    </xf>
    <xf numFmtId="181" fontId="6" fillId="0" borderId="1" xfId="0" applyNumberFormat="1" applyFont="1" applyBorder="1" applyAlignment="1">
      <alignment vertical="center"/>
    </xf>
    <xf numFmtId="0" fontId="21" fillId="0" borderId="1" xfId="0" applyFont="1" applyBorder="1" applyAlignment="1">
      <alignment horizontal="left" vertical="center"/>
    </xf>
    <xf numFmtId="180" fontId="25" fillId="0" borderId="1" xfId="0" applyNumberFormat="1" applyFont="1" applyBorder="1" applyAlignment="1">
      <alignment vertical="center"/>
    </xf>
    <xf numFmtId="182" fontId="0" fillId="0" borderId="0" xfId="0" applyNumberForma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182" fontId="26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82" fontId="27" fillId="0" borderId="0" xfId="0" applyNumberFormat="1" applyFont="1" applyAlignment="1">
      <alignment horizontal="center" vertical="center" wrapText="1"/>
    </xf>
    <xf numFmtId="0" fontId="26" fillId="0" borderId="4" xfId="0" applyFont="1" applyBorder="1" applyAlignment="1">
      <alignment horizontal="left" vertical="center" wrapText="1"/>
    </xf>
    <xf numFmtId="182" fontId="11" fillId="0" borderId="4" xfId="0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182" fontId="8" fillId="0" borderId="1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82" fontId="8" fillId="0" borderId="6" xfId="0" applyNumberFormat="1" applyFont="1" applyBorder="1" applyAlignment="1">
      <alignment horizontal="center" vertical="center" wrapText="1"/>
    </xf>
    <xf numFmtId="0" fontId="26" fillId="0" borderId="6" xfId="0" applyFont="1" applyBorder="1" applyAlignment="1">
      <alignment horizontal="left" vertical="center" wrapText="1"/>
    </xf>
    <xf numFmtId="182" fontId="26" fillId="0" borderId="6" xfId="0" applyNumberFormat="1" applyFont="1" applyBorder="1" applyAlignment="1">
      <alignment horizontal="right" vertical="center" wrapText="1"/>
    </xf>
    <xf numFmtId="0" fontId="26" fillId="0" borderId="5" xfId="0" applyFont="1" applyBorder="1" applyAlignment="1">
      <alignment horizontal="left" vertical="top" wrapText="1"/>
    </xf>
    <xf numFmtId="0" fontId="26" fillId="0" borderId="6" xfId="0" applyFont="1" applyBorder="1" applyAlignment="1">
      <alignment horizontal="left" vertical="top" wrapText="1"/>
    </xf>
    <xf numFmtId="0" fontId="29" fillId="0" borderId="1" xfId="0" applyFont="1" applyBorder="1" applyAlignment="1">
      <alignment horizontal="center" vertical="center"/>
    </xf>
    <xf numFmtId="182" fontId="29" fillId="0" borderId="1" xfId="0" applyNumberFormat="1" applyFont="1" applyBorder="1" applyAlignment="1">
      <alignment horizontal="right" vertical="center"/>
    </xf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horizontal="right" vertic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6" fillId="0" borderId="4" xfId="0" applyFont="1" applyBorder="1" applyAlignment="1">
      <alignment horizontal="left" vertical="top" wrapText="1"/>
    </xf>
    <xf numFmtId="183" fontId="26" fillId="0" borderId="6" xfId="0" applyNumberFormat="1" applyFont="1" applyBorder="1" applyAlignment="1">
      <alignment horizontal="right" vertical="center" wrapText="1"/>
    </xf>
    <xf numFmtId="182" fontId="26" fillId="0" borderId="1" xfId="0" applyNumberFormat="1" applyFont="1" applyBorder="1" applyAlignment="1">
      <alignment vertical="center"/>
    </xf>
    <xf numFmtId="0" fontId="8" fillId="0" borderId="6" xfId="0" applyFont="1" applyBorder="1" applyAlignment="1">
      <alignment horizontal="left" vertical="center" wrapText="1"/>
    </xf>
    <xf numFmtId="182" fontId="28" fillId="0" borderId="6" xfId="0" applyNumberFormat="1" applyFont="1" applyBorder="1" applyAlignment="1">
      <alignment horizontal="right" vertical="center" wrapText="1"/>
    </xf>
    <xf numFmtId="183" fontId="28" fillId="0" borderId="6" xfId="0" applyNumberFormat="1" applyFont="1" applyBorder="1" applyAlignment="1">
      <alignment horizontal="right" vertical="center" wrapText="1"/>
    </xf>
    <xf numFmtId="182" fontId="28" fillId="0" borderId="1" xfId="0" applyNumberFormat="1" applyFont="1" applyBorder="1" applyAlignment="1">
      <alignment vertical="center"/>
    </xf>
    <xf numFmtId="0" fontId="26" fillId="0" borderId="4" xfId="0" applyFont="1" applyBorder="1" applyAlignment="1">
      <alignment horizontal="right" vertical="center" wrapText="1"/>
    </xf>
    <xf numFmtId="182" fontId="26" fillId="0" borderId="4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182" fontId="28" fillId="0" borderId="6" xfId="0" applyNumberFormat="1" applyFont="1" applyBorder="1" applyAlignment="1">
      <alignment horizontal="center" vertical="center" wrapText="1"/>
    </xf>
    <xf numFmtId="0" fontId="2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31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32" fillId="2" borderId="0" xfId="0" applyFont="1" applyFill="1" applyAlignment="1">
      <alignment horizontal="left" vertical="center" wrapText="1" indent="5"/>
    </xf>
    <xf numFmtId="0" fontId="33" fillId="2" borderId="0" xfId="0" applyFont="1" applyFill="1" applyAlignment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1省本级基金预算表（草案，提供预算处）" xfId="49"/>
    <cellStyle name="常规 2 2" xfId="50"/>
    <cellStyle name="常规_2007.12（送人大）" xfId="51"/>
    <cellStyle name="常规 2" xfId="52"/>
    <cellStyle name="常规 11 7" xfId="53"/>
    <cellStyle name="Normal" xfId="54"/>
    <cellStyle name="常规_04-分类改革-预算表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6"/>
  <sheetViews>
    <sheetView workbookViewId="0">
      <selection activeCell="I17" sqref="I17"/>
    </sheetView>
  </sheetViews>
  <sheetFormatPr defaultColWidth="9" defaultRowHeight="13.5"/>
  <cols>
    <col min="1" max="1" width="112.108333333333" customWidth="1"/>
  </cols>
  <sheetData>
    <row r="1" ht="48" customHeight="1" spans="1:1">
      <c r="A1" s="158" t="s">
        <v>0</v>
      </c>
    </row>
    <row r="2" ht="25" customHeight="1" spans="1:1">
      <c r="A2" s="159" t="s">
        <v>1</v>
      </c>
    </row>
    <row r="3" ht="28" customHeight="1" spans="1:1">
      <c r="A3" s="160" t="s">
        <v>2</v>
      </c>
    </row>
    <row r="4" ht="28" customHeight="1" spans="1:1">
      <c r="A4" s="160" t="s">
        <v>3</v>
      </c>
    </row>
    <row r="5" ht="28" customHeight="1" spans="1:1">
      <c r="A5" s="160" t="s">
        <v>4</v>
      </c>
    </row>
    <row r="6" ht="28" customHeight="1" spans="1:1">
      <c r="A6" s="160" t="s">
        <v>5</v>
      </c>
    </row>
    <row r="7" ht="28" customHeight="1" spans="1:1">
      <c r="A7" s="160" t="s">
        <v>6</v>
      </c>
    </row>
    <row r="8" ht="28" customHeight="1" spans="1:1">
      <c r="A8" s="160" t="s">
        <v>7</v>
      </c>
    </row>
    <row r="9" ht="28" customHeight="1" spans="1:1">
      <c r="A9" s="160" t="s">
        <v>8</v>
      </c>
    </row>
    <row r="10" ht="28" customHeight="1" spans="1:1">
      <c r="A10" s="160" t="s">
        <v>9</v>
      </c>
    </row>
    <row r="11" ht="28" customHeight="1" spans="1:1">
      <c r="A11" s="160" t="s">
        <v>10</v>
      </c>
    </row>
    <row r="12" ht="28" customHeight="1" spans="1:1">
      <c r="A12" s="160" t="s">
        <v>11</v>
      </c>
    </row>
    <row r="13" ht="30" customHeight="1" spans="1:1">
      <c r="A13" s="161" t="s">
        <v>12</v>
      </c>
    </row>
    <row r="14" ht="30" customHeight="1" spans="1:1">
      <c r="A14" s="161" t="s">
        <v>13</v>
      </c>
    </row>
    <row r="15" ht="30" customHeight="1" spans="1:1">
      <c r="A15" s="161" t="s">
        <v>14</v>
      </c>
    </row>
    <row r="16" ht="37" customHeight="1" spans="1:1">
      <c r="A16" s="160" t="s">
        <v>15</v>
      </c>
    </row>
  </sheetData>
  <pageMargins left="0.75" right="0.75" top="1" bottom="1" header="0.5" footer="0.5"/>
  <pageSetup paperSize="9" orientation="portrait" horizontalDpi="600" vertic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E15"/>
  <sheetViews>
    <sheetView topLeftCell="A7" workbookViewId="0">
      <selection activeCell="A7" sqref="A7"/>
    </sheetView>
  </sheetViews>
  <sheetFormatPr defaultColWidth="9" defaultRowHeight="13.5" outlineLevelCol="4"/>
  <cols>
    <col min="1" max="5" width="20.625" customWidth="1"/>
  </cols>
  <sheetData>
    <row r="7" ht="20.25" spans="1:5">
      <c r="A7" s="13" t="s">
        <v>633</v>
      </c>
      <c r="B7" s="50"/>
      <c r="C7" s="33"/>
      <c r="D7" s="33"/>
      <c r="E7" s="51"/>
    </row>
    <row r="8" ht="36" customHeight="1" spans="1:5">
      <c r="A8" s="16" t="s">
        <v>634</v>
      </c>
      <c r="B8" s="16"/>
      <c r="C8" s="16"/>
      <c r="D8" s="16"/>
      <c r="E8" s="16"/>
    </row>
    <row r="9" ht="31" customHeight="1" spans="1:5">
      <c r="A9" s="34"/>
      <c r="B9" s="52"/>
      <c r="C9" s="35"/>
      <c r="D9" s="36"/>
      <c r="E9" s="53" t="s">
        <v>18</v>
      </c>
    </row>
    <row r="10" ht="30" customHeight="1" spans="1:5">
      <c r="A10" s="7" t="s">
        <v>635</v>
      </c>
      <c r="B10" s="54" t="s">
        <v>569</v>
      </c>
      <c r="C10" s="7" t="s">
        <v>570</v>
      </c>
      <c r="D10" s="7" t="s">
        <v>21</v>
      </c>
      <c r="E10" s="55" t="s">
        <v>636</v>
      </c>
    </row>
    <row r="11" ht="37" customHeight="1" spans="1:5">
      <c r="A11" s="56" t="s">
        <v>637</v>
      </c>
      <c r="B11" s="57"/>
      <c r="C11" s="57">
        <v>420</v>
      </c>
      <c r="D11" s="57">
        <v>275</v>
      </c>
      <c r="E11" s="58">
        <f t="shared" ref="E11:E15" si="0">+D11/C11</f>
        <v>0.654761904761905</v>
      </c>
    </row>
    <row r="12" ht="36" customHeight="1" spans="1:5">
      <c r="A12" s="56" t="s">
        <v>638</v>
      </c>
      <c r="B12" s="59"/>
      <c r="C12" s="60">
        <f>C13</f>
        <v>591</v>
      </c>
      <c r="D12" s="60">
        <f>D13</f>
        <v>1644</v>
      </c>
      <c r="E12" s="58">
        <f t="shared" si="0"/>
        <v>2.78172588832487</v>
      </c>
    </row>
    <row r="13" ht="39" customHeight="1" spans="1:5">
      <c r="A13" s="61" t="s">
        <v>639</v>
      </c>
      <c r="B13" s="62">
        <v>1030698</v>
      </c>
      <c r="C13" s="60">
        <v>591</v>
      </c>
      <c r="D13" s="60">
        <v>1644</v>
      </c>
      <c r="E13" s="58">
        <f t="shared" si="0"/>
        <v>2.78172588832487</v>
      </c>
    </row>
    <row r="14" ht="51" customHeight="1" spans="1:5">
      <c r="A14" s="56" t="s">
        <v>640</v>
      </c>
      <c r="B14" s="63"/>
      <c r="C14" s="60">
        <v>580</v>
      </c>
      <c r="D14" s="60">
        <v>375</v>
      </c>
      <c r="E14" s="58">
        <f t="shared" si="0"/>
        <v>0.646551724137931</v>
      </c>
    </row>
    <row r="15" ht="30" customHeight="1" spans="1:5">
      <c r="A15" s="8" t="s">
        <v>77</v>
      </c>
      <c r="B15" s="64"/>
      <c r="C15" s="65">
        <f>C11+C12+C14</f>
        <v>1591</v>
      </c>
      <c r="D15" s="65">
        <f>D11+D12+D14</f>
        <v>2294</v>
      </c>
      <c r="E15" s="55">
        <f t="shared" si="0"/>
        <v>1.44186046511628</v>
      </c>
    </row>
  </sheetData>
  <mergeCells count="1">
    <mergeCell ref="A8:E8"/>
  </mergeCells>
  <pageMargins left="0.7" right="0.7" top="0.75" bottom="0.75" header="0.3" footer="0.3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E20" sqref="E20"/>
    </sheetView>
  </sheetViews>
  <sheetFormatPr defaultColWidth="9" defaultRowHeight="13.5" outlineLevelRow="7" outlineLevelCol="4"/>
  <cols>
    <col min="1" max="1" width="27.25" customWidth="1"/>
    <col min="2" max="2" width="21.625" customWidth="1"/>
    <col min="3" max="3" width="24.375" customWidth="1"/>
    <col min="4" max="4" width="28.125" customWidth="1"/>
    <col min="5" max="5" width="29.375" customWidth="1"/>
    <col min="6" max="6" width="20.625" customWidth="1"/>
  </cols>
  <sheetData>
    <row r="1" ht="20.25" spans="1:5">
      <c r="A1" s="13" t="s">
        <v>641</v>
      </c>
      <c r="B1" s="13"/>
      <c r="C1" s="33"/>
      <c r="D1" s="33"/>
      <c r="E1" s="33"/>
    </row>
    <row r="2" ht="25.5" spans="1:5">
      <c r="A2" s="16" t="s">
        <v>642</v>
      </c>
      <c r="B2" s="16"/>
      <c r="C2" s="16"/>
      <c r="D2" s="16"/>
      <c r="E2" s="16"/>
    </row>
    <row r="3" ht="27" customHeight="1" spans="1:5">
      <c r="A3" s="34"/>
      <c r="B3" s="34"/>
      <c r="C3" s="35"/>
      <c r="D3" s="36"/>
      <c r="E3" s="36" t="s">
        <v>18</v>
      </c>
    </row>
    <row r="4" ht="30" customHeight="1" spans="1:5">
      <c r="A4" s="19" t="s">
        <v>635</v>
      </c>
      <c r="B4" s="19" t="s">
        <v>569</v>
      </c>
      <c r="C4" s="19" t="s">
        <v>570</v>
      </c>
      <c r="D4" s="19" t="s">
        <v>21</v>
      </c>
      <c r="E4" s="45" t="s">
        <v>643</v>
      </c>
    </row>
    <row r="5" ht="30" customHeight="1" spans="1:5">
      <c r="A5" s="46" t="s">
        <v>644</v>
      </c>
      <c r="B5" s="47">
        <v>223</v>
      </c>
      <c r="C5" s="43">
        <v>189</v>
      </c>
      <c r="D5" s="43">
        <v>1426</v>
      </c>
      <c r="E5" s="44">
        <f t="shared" ref="E5:E8" si="0">+D5/C5</f>
        <v>7.54497354497355</v>
      </c>
    </row>
    <row r="6" ht="30" customHeight="1" spans="1:5">
      <c r="A6" s="46" t="s">
        <v>645</v>
      </c>
      <c r="B6" s="48">
        <v>2300803</v>
      </c>
      <c r="C6" s="43">
        <v>1127</v>
      </c>
      <c r="D6" s="43">
        <v>868</v>
      </c>
      <c r="E6" s="44">
        <f t="shared" si="0"/>
        <v>0.770186335403727</v>
      </c>
    </row>
    <row r="7" ht="30" customHeight="1" spans="1:5">
      <c r="A7" s="46" t="s">
        <v>646</v>
      </c>
      <c r="B7" s="48" t="s">
        <v>647</v>
      </c>
      <c r="C7" s="43">
        <v>275</v>
      </c>
      <c r="D7" s="43"/>
      <c r="E7" s="44">
        <f t="shared" si="0"/>
        <v>0</v>
      </c>
    </row>
    <row r="8" ht="30" customHeight="1" spans="1:5">
      <c r="A8" s="49" t="s">
        <v>129</v>
      </c>
      <c r="B8" s="49"/>
      <c r="C8" s="40">
        <f>SUM(C5:C7)</f>
        <v>1591</v>
      </c>
      <c r="D8" s="40">
        <f>SUM(D5:D7)</f>
        <v>2294</v>
      </c>
      <c r="E8" s="38">
        <f t="shared" si="0"/>
        <v>1.44186046511628</v>
      </c>
    </row>
  </sheetData>
  <mergeCells count="1">
    <mergeCell ref="A2:E2"/>
  </mergeCells>
  <pageMargins left="0.75" right="0.75" top="1" bottom="1" header="0.5" footer="0.5"/>
  <pageSetup paperSize="9" orientation="portrait" horizontalDpi="600" vertic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E19" sqref="E19"/>
    </sheetView>
  </sheetViews>
  <sheetFormatPr defaultColWidth="9" defaultRowHeight="13.5" outlineLevelRow="7" outlineLevelCol="4"/>
  <cols>
    <col min="1" max="1" width="30.625" customWidth="1"/>
    <col min="2" max="2" width="21.25" customWidth="1"/>
    <col min="3" max="3" width="23.125" customWidth="1"/>
    <col min="4" max="4" width="21.375" customWidth="1"/>
    <col min="5" max="5" width="24.625" customWidth="1"/>
  </cols>
  <sheetData>
    <row r="1" ht="20.25" spans="1:5">
      <c r="A1" s="13" t="s">
        <v>648</v>
      </c>
      <c r="B1" s="33"/>
      <c r="C1" s="33"/>
      <c r="D1" s="33"/>
      <c r="E1" s="33"/>
    </row>
    <row r="2" ht="25.5" spans="1:5">
      <c r="A2" s="16" t="s">
        <v>649</v>
      </c>
      <c r="B2" s="16"/>
      <c r="C2" s="16"/>
      <c r="D2" s="16"/>
      <c r="E2" s="16"/>
    </row>
    <row r="3" ht="34" customHeight="1" spans="1:5">
      <c r="A3" s="34"/>
      <c r="B3" s="35"/>
      <c r="C3" s="35"/>
      <c r="D3" s="36"/>
      <c r="E3" s="37" t="s">
        <v>18</v>
      </c>
    </row>
    <row r="4" ht="52" customHeight="1" spans="1:5">
      <c r="A4" s="19" t="s">
        <v>635</v>
      </c>
      <c r="B4" s="19" t="s">
        <v>569</v>
      </c>
      <c r="C4" s="19" t="s">
        <v>570</v>
      </c>
      <c r="D4" s="19" t="s">
        <v>21</v>
      </c>
      <c r="E4" s="38" t="s">
        <v>643</v>
      </c>
    </row>
    <row r="5" ht="30" customHeight="1" spans="1:5">
      <c r="A5" s="39" t="s">
        <v>589</v>
      </c>
      <c r="B5" s="39"/>
      <c r="C5" s="40">
        <f>SUM(C6:C7)</f>
        <v>189</v>
      </c>
      <c r="D5" s="40">
        <f>SUM(D6:D7)</f>
        <v>1426</v>
      </c>
      <c r="E5" s="38">
        <f t="shared" ref="E5:E7" si="0">+D5/C5</f>
        <v>7.54497354497355</v>
      </c>
    </row>
    <row r="6" ht="51" customHeight="1" spans="1:5">
      <c r="A6" s="41" t="s">
        <v>650</v>
      </c>
      <c r="B6" s="42">
        <v>22301</v>
      </c>
      <c r="C6" s="43">
        <v>0</v>
      </c>
      <c r="D6" s="43">
        <v>205</v>
      </c>
      <c r="E6" s="44"/>
    </row>
    <row r="7" ht="57" customHeight="1" spans="1:5">
      <c r="A7" s="41" t="s">
        <v>651</v>
      </c>
      <c r="B7" s="42">
        <v>22399</v>
      </c>
      <c r="C7" s="43">
        <v>189</v>
      </c>
      <c r="D7" s="43">
        <v>1221</v>
      </c>
      <c r="E7" s="44">
        <f t="shared" si="0"/>
        <v>6.46031746031746</v>
      </c>
    </row>
    <row r="8" ht="57" customHeight="1"/>
  </sheetData>
  <mergeCells count="1">
    <mergeCell ref="A2:E2"/>
  </mergeCells>
  <pageMargins left="0.75" right="0.75" top="1" bottom="1" header="0.5" footer="0.5"/>
  <pageSetup paperSize="9" orientation="portrait" horizontalDpi="600" vertic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9" defaultRowHeight="13.5" outlineLevelRow="7" outlineLevelCol="4"/>
  <cols>
    <col min="1" max="1" width="33.5" customWidth="1"/>
    <col min="2" max="3" width="20.625" customWidth="1"/>
    <col min="4" max="4" width="18.75" customWidth="1"/>
    <col min="5" max="5" width="20.625" customWidth="1"/>
  </cols>
  <sheetData>
    <row r="1" ht="20.25" spans="1:5">
      <c r="A1" s="13" t="s">
        <v>652</v>
      </c>
      <c r="B1" s="14"/>
      <c r="C1" s="14"/>
      <c r="D1" s="15"/>
      <c r="E1" s="14"/>
    </row>
    <row r="2" ht="25.5" spans="1:5">
      <c r="A2" s="16" t="s">
        <v>653</v>
      </c>
      <c r="B2" s="16"/>
      <c r="C2" s="16"/>
      <c r="D2" s="16"/>
      <c r="E2" s="16"/>
    </row>
    <row r="3" ht="30" customHeight="1" spans="1:5">
      <c r="A3" s="17"/>
      <c r="B3" s="14"/>
      <c r="C3" s="14"/>
      <c r="D3" s="18" t="s">
        <v>18</v>
      </c>
      <c r="E3" s="18"/>
    </row>
    <row r="4" ht="51" customHeight="1" spans="1:5">
      <c r="A4" s="19" t="s">
        <v>654</v>
      </c>
      <c r="B4" s="20" t="s">
        <v>655</v>
      </c>
      <c r="C4" s="19" t="s">
        <v>656</v>
      </c>
      <c r="D4" s="21" t="s">
        <v>657</v>
      </c>
      <c r="E4" s="22" t="s">
        <v>534</v>
      </c>
    </row>
    <row r="5" ht="30" customHeight="1" spans="1:5">
      <c r="A5" s="19" t="s">
        <v>658</v>
      </c>
      <c r="B5" s="23">
        <f>B6+B7+B8</f>
        <v>34285.1</v>
      </c>
      <c r="C5" s="23">
        <f>C6+C7+C8</f>
        <v>38353.39</v>
      </c>
      <c r="D5" s="24">
        <f t="shared" ref="D5:D8" si="0">C5/B5</f>
        <v>1.11866058433547</v>
      </c>
      <c r="E5" s="25"/>
    </row>
    <row r="6" ht="50" customHeight="1" spans="1:5">
      <c r="A6" s="26" t="s">
        <v>659</v>
      </c>
      <c r="B6" s="27">
        <v>526.1</v>
      </c>
      <c r="C6" s="28">
        <v>563.39</v>
      </c>
      <c r="D6" s="29">
        <f t="shared" si="0"/>
        <v>1.07088006082494</v>
      </c>
      <c r="E6" s="30"/>
    </row>
    <row r="7" ht="59" customHeight="1" spans="1:5">
      <c r="A7" s="31" t="s">
        <v>660</v>
      </c>
      <c r="B7" s="27">
        <v>1239</v>
      </c>
      <c r="C7" s="28">
        <v>1151</v>
      </c>
      <c r="D7" s="29">
        <f t="shared" si="0"/>
        <v>0.928974979822437</v>
      </c>
      <c r="E7" s="32"/>
    </row>
    <row r="8" ht="54" customHeight="1" spans="1:5">
      <c r="A8" s="31" t="s">
        <v>661</v>
      </c>
      <c r="B8" s="27">
        <v>32520</v>
      </c>
      <c r="C8" s="28">
        <v>36639</v>
      </c>
      <c r="D8" s="29">
        <f t="shared" si="0"/>
        <v>1.12666051660517</v>
      </c>
      <c r="E8" s="30"/>
    </row>
  </sheetData>
  <mergeCells count="2">
    <mergeCell ref="A2:E2"/>
    <mergeCell ref="D3:E3"/>
  </mergeCells>
  <pageMargins left="0.75" right="0.75" top="1" bottom="1" header="0.5" footer="0.5"/>
  <pageSetup paperSize="9" orientation="portrait" horizontalDpi="600" vertic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9" defaultRowHeight="13.5" outlineLevelRow="7" outlineLevelCol="4"/>
  <cols>
    <col min="1" max="1" width="34.375" customWidth="1"/>
    <col min="2" max="5" width="20.625" customWidth="1"/>
  </cols>
  <sheetData>
    <row r="1" ht="20.25" spans="1:5">
      <c r="A1" s="13" t="s">
        <v>662</v>
      </c>
      <c r="B1" s="14"/>
      <c r="C1" s="14"/>
      <c r="D1" s="15"/>
      <c r="E1" s="14"/>
    </row>
    <row r="2" ht="25.5" spans="1:5">
      <c r="A2" s="16" t="s">
        <v>663</v>
      </c>
      <c r="B2" s="16"/>
      <c r="C2" s="16"/>
      <c r="D2" s="16"/>
      <c r="E2" s="16"/>
    </row>
    <row r="3" ht="35" customHeight="1" spans="1:5">
      <c r="A3" s="17"/>
      <c r="B3" s="14"/>
      <c r="C3" s="14"/>
      <c r="D3" s="18" t="s">
        <v>18</v>
      </c>
      <c r="E3" s="18"/>
    </row>
    <row r="4" ht="39" customHeight="1" spans="1:5">
      <c r="A4" s="19" t="s">
        <v>654</v>
      </c>
      <c r="B4" s="20" t="s">
        <v>655</v>
      </c>
      <c r="C4" s="19" t="s">
        <v>656</v>
      </c>
      <c r="D4" s="21" t="s">
        <v>657</v>
      </c>
      <c r="E4" s="22" t="s">
        <v>534</v>
      </c>
    </row>
    <row r="5" ht="50" customHeight="1" spans="1:5">
      <c r="A5" s="19" t="s">
        <v>664</v>
      </c>
      <c r="B5" s="23">
        <f>B6+B7+B8</f>
        <v>35900.1</v>
      </c>
      <c r="C5" s="23">
        <f>C6+C7+C8</f>
        <v>38272.39</v>
      </c>
      <c r="D5" s="24">
        <f t="shared" ref="D5:D8" si="0">C5/B5</f>
        <v>1.06608031732502</v>
      </c>
      <c r="E5" s="25"/>
    </row>
    <row r="6" ht="52" customHeight="1" spans="1:5">
      <c r="A6" s="26" t="s">
        <v>665</v>
      </c>
      <c r="B6" s="27">
        <v>526.1</v>
      </c>
      <c r="C6" s="28">
        <v>563.39</v>
      </c>
      <c r="D6" s="29">
        <f t="shared" si="0"/>
        <v>1.07088006082494</v>
      </c>
      <c r="E6" s="30"/>
    </row>
    <row r="7" ht="42" customHeight="1" spans="1:5">
      <c r="A7" s="31" t="s">
        <v>666</v>
      </c>
      <c r="B7" s="27">
        <v>1239</v>
      </c>
      <c r="C7" s="28">
        <v>1151</v>
      </c>
      <c r="D7" s="29">
        <f t="shared" si="0"/>
        <v>0.928974979822437</v>
      </c>
      <c r="E7" s="32"/>
    </row>
    <row r="8" ht="54" customHeight="1" spans="1:5">
      <c r="A8" s="31" t="s">
        <v>667</v>
      </c>
      <c r="B8" s="27">
        <v>34135</v>
      </c>
      <c r="C8" s="28">
        <v>36558</v>
      </c>
      <c r="D8" s="29">
        <f t="shared" si="0"/>
        <v>1.07098286216493</v>
      </c>
      <c r="E8" s="30"/>
    </row>
  </sheetData>
  <mergeCells count="2">
    <mergeCell ref="A2:E2"/>
    <mergeCell ref="D3:E3"/>
  </mergeCells>
  <pageMargins left="0.75" right="0.75" top="1" bottom="1" header="0.5" footer="0.5"/>
  <pageSetup paperSize="9" orientation="portrait" horizontalDpi="600" vertic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D15" sqref="D15"/>
    </sheetView>
  </sheetViews>
  <sheetFormatPr defaultColWidth="9" defaultRowHeight="13.5" outlineLevelRow="7" outlineLevelCol="3"/>
  <cols>
    <col min="1" max="1" width="20.375" customWidth="1"/>
    <col min="2" max="2" width="32.625" customWidth="1"/>
    <col min="3" max="3" width="36.75" customWidth="1"/>
    <col min="4" max="4" width="37.375" customWidth="1"/>
  </cols>
  <sheetData>
    <row r="1" ht="18.75" spans="1:4">
      <c r="A1" s="1" t="s">
        <v>668</v>
      </c>
      <c r="B1" s="2"/>
      <c r="C1" s="2"/>
      <c r="D1" s="2"/>
    </row>
    <row r="2" ht="27" spans="1:4">
      <c r="A2" s="3" t="s">
        <v>669</v>
      </c>
      <c r="B2" s="3"/>
      <c r="C2" s="3"/>
      <c r="D2" s="3"/>
    </row>
    <row r="3" ht="26" customHeight="1" spans="1:4">
      <c r="A3" s="4"/>
      <c r="B3" s="5"/>
      <c r="C3" s="5"/>
      <c r="D3" s="6" t="s">
        <v>18</v>
      </c>
    </row>
    <row r="4" ht="41" customHeight="1" spans="1:4">
      <c r="A4" s="7" t="s">
        <v>19</v>
      </c>
      <c r="B4" s="7" t="s">
        <v>670</v>
      </c>
      <c r="C4" s="7" t="s">
        <v>671</v>
      </c>
      <c r="D4" s="7" t="s">
        <v>534</v>
      </c>
    </row>
    <row r="5" ht="30" customHeight="1" spans="1:4">
      <c r="A5" s="7" t="s">
        <v>672</v>
      </c>
      <c r="B5" s="7">
        <v>1</v>
      </c>
      <c r="C5" s="7">
        <v>2</v>
      </c>
      <c r="D5" s="7"/>
    </row>
    <row r="6" ht="30" customHeight="1" spans="1:4">
      <c r="A6" s="8" t="s">
        <v>530</v>
      </c>
      <c r="B6" s="9">
        <f>B7+B8</f>
        <v>1776200.64</v>
      </c>
      <c r="C6" s="9">
        <f>C7+C8</f>
        <v>1948832.03</v>
      </c>
      <c r="D6" s="10"/>
    </row>
    <row r="7" ht="30" customHeight="1" spans="1:4">
      <c r="A7" s="11" t="s">
        <v>673</v>
      </c>
      <c r="B7" s="12">
        <v>1389413.64</v>
      </c>
      <c r="C7" s="12">
        <v>1515885.03</v>
      </c>
      <c r="D7" s="10"/>
    </row>
    <row r="8" ht="30" customHeight="1" spans="1:4">
      <c r="A8" s="11" t="s">
        <v>674</v>
      </c>
      <c r="B8" s="12">
        <v>386787</v>
      </c>
      <c r="C8" s="12">
        <v>432947</v>
      </c>
      <c r="D8" s="10"/>
    </row>
  </sheetData>
  <mergeCells count="1">
    <mergeCell ref="A2:D2"/>
  </mergeCells>
  <pageMargins left="0.75" right="0.75" top="1" bottom="1" header="0.5" footer="0.5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A1" sqref="A1"/>
    </sheetView>
  </sheetViews>
  <sheetFormatPr defaultColWidth="9" defaultRowHeight="13.5" outlineLevelCol="5"/>
  <cols>
    <col min="1" max="1" width="10.525" customWidth="1"/>
    <col min="2" max="2" width="28.4416666666667" customWidth="1"/>
    <col min="3" max="5" width="16.4083333333333" customWidth="1"/>
    <col min="6" max="6" width="16.4083333333333" style="120" customWidth="1"/>
  </cols>
  <sheetData>
    <row r="1" ht="23" customHeight="1" spans="1:6">
      <c r="A1" s="121" t="s">
        <v>16</v>
      </c>
      <c r="B1" s="122" t="s">
        <v>1</v>
      </c>
      <c r="C1" s="122" t="s">
        <v>1</v>
      </c>
      <c r="D1" s="122" t="s">
        <v>1</v>
      </c>
      <c r="E1" s="122" t="s">
        <v>1</v>
      </c>
      <c r="F1" s="123" t="s">
        <v>1</v>
      </c>
    </row>
    <row r="2" ht="23" customHeight="1" spans="1:6">
      <c r="A2" s="124" t="s">
        <v>17</v>
      </c>
      <c r="B2" s="125" t="s">
        <v>1</v>
      </c>
      <c r="C2" s="125" t="s">
        <v>1</v>
      </c>
      <c r="D2" s="125" t="s">
        <v>1</v>
      </c>
      <c r="E2" s="125" t="s">
        <v>1</v>
      </c>
      <c r="F2" s="126" t="s">
        <v>1</v>
      </c>
    </row>
    <row r="3" ht="23" customHeight="1" spans="1:6">
      <c r="A3" s="127" t="s">
        <v>1</v>
      </c>
      <c r="B3" s="127" t="s">
        <v>1</v>
      </c>
      <c r="C3" s="127" t="s">
        <v>1</v>
      </c>
      <c r="D3" s="127" t="s">
        <v>1</v>
      </c>
      <c r="E3" s="151" t="s">
        <v>18</v>
      </c>
      <c r="F3" s="152" t="s">
        <v>1</v>
      </c>
    </row>
    <row r="4" ht="33" customHeight="1" spans="1:6">
      <c r="A4" s="129" t="s">
        <v>19</v>
      </c>
      <c r="B4" s="130" t="s">
        <v>1</v>
      </c>
      <c r="C4" s="132" t="s">
        <v>20</v>
      </c>
      <c r="D4" s="153" t="s">
        <v>21</v>
      </c>
      <c r="E4" s="154" t="s">
        <v>1</v>
      </c>
      <c r="F4" s="155" t="s">
        <v>1</v>
      </c>
    </row>
    <row r="5" ht="63" customHeight="1" spans="1:6">
      <c r="A5" s="132" t="s">
        <v>22</v>
      </c>
      <c r="B5" s="132" t="s">
        <v>23</v>
      </c>
      <c r="C5" s="130" t="s">
        <v>1</v>
      </c>
      <c r="D5" s="132" t="s">
        <v>24</v>
      </c>
      <c r="E5" s="132" t="s">
        <v>25</v>
      </c>
      <c r="F5" s="133" t="s">
        <v>26</v>
      </c>
    </row>
    <row r="6" ht="23" customHeight="1" spans="1:6">
      <c r="A6" s="156" t="s">
        <v>27</v>
      </c>
      <c r="B6" s="156" t="s">
        <v>28</v>
      </c>
      <c r="C6" s="135">
        <v>109251</v>
      </c>
      <c r="D6" s="135">
        <v>116252</v>
      </c>
      <c r="E6" s="145">
        <f t="shared" ref="E6:E21" si="0">+D6/C6</f>
        <v>1.06408179330166</v>
      </c>
      <c r="F6" s="135">
        <f t="shared" ref="F6:F35" si="1">D6-C6</f>
        <v>7001</v>
      </c>
    </row>
    <row r="7" ht="23" customHeight="1" spans="1:6">
      <c r="A7" s="134" t="s">
        <v>29</v>
      </c>
      <c r="B7" s="134" t="s">
        <v>30</v>
      </c>
      <c r="C7" s="135">
        <v>39809</v>
      </c>
      <c r="D7" s="135">
        <v>42901</v>
      </c>
      <c r="E7" s="145">
        <f t="shared" si="0"/>
        <v>1.07767087844457</v>
      </c>
      <c r="F7" s="135">
        <f t="shared" si="1"/>
        <v>3092</v>
      </c>
    </row>
    <row r="8" ht="23" customHeight="1" spans="1:6">
      <c r="A8" s="134" t="s">
        <v>31</v>
      </c>
      <c r="B8" s="134" t="s">
        <v>32</v>
      </c>
      <c r="C8" s="135">
        <v>9072</v>
      </c>
      <c r="D8" s="135">
        <v>9292</v>
      </c>
      <c r="E8" s="145">
        <f t="shared" si="0"/>
        <v>1.02425044091711</v>
      </c>
      <c r="F8" s="135">
        <f t="shared" si="1"/>
        <v>220</v>
      </c>
    </row>
    <row r="9" ht="23" customHeight="1" spans="1:6">
      <c r="A9" s="134" t="s">
        <v>33</v>
      </c>
      <c r="B9" s="134" t="s">
        <v>34</v>
      </c>
      <c r="C9" s="135">
        <v>4315</v>
      </c>
      <c r="D9" s="135">
        <v>4437</v>
      </c>
      <c r="E9" s="145">
        <f t="shared" si="0"/>
        <v>1.02827346465817</v>
      </c>
      <c r="F9" s="135">
        <f t="shared" si="1"/>
        <v>122</v>
      </c>
    </row>
    <row r="10" ht="23" customHeight="1" spans="1:6">
      <c r="A10" s="134" t="s">
        <v>35</v>
      </c>
      <c r="B10" s="134" t="s">
        <v>36</v>
      </c>
      <c r="C10" s="135">
        <v>385</v>
      </c>
      <c r="D10" s="135">
        <v>403</v>
      </c>
      <c r="E10" s="145">
        <f t="shared" si="0"/>
        <v>1.04675324675325</v>
      </c>
      <c r="F10" s="135">
        <f t="shared" si="1"/>
        <v>18</v>
      </c>
    </row>
    <row r="11" ht="23" customHeight="1" spans="1:6">
      <c r="A11" s="134" t="s">
        <v>37</v>
      </c>
      <c r="B11" s="134" t="s">
        <v>38</v>
      </c>
      <c r="C11" s="135">
        <v>10062</v>
      </c>
      <c r="D11" s="135">
        <v>10227</v>
      </c>
      <c r="E11" s="145">
        <f t="shared" si="0"/>
        <v>1.01639833035182</v>
      </c>
      <c r="F11" s="135">
        <f t="shared" si="1"/>
        <v>165</v>
      </c>
    </row>
    <row r="12" ht="23" customHeight="1" spans="1:6">
      <c r="A12" s="134" t="s">
        <v>39</v>
      </c>
      <c r="B12" s="134" t="s">
        <v>40</v>
      </c>
      <c r="C12" s="135">
        <v>8785</v>
      </c>
      <c r="D12" s="135">
        <v>8908</v>
      </c>
      <c r="E12" s="145">
        <f t="shared" si="0"/>
        <v>1.01400113830393</v>
      </c>
      <c r="F12" s="135">
        <f t="shared" si="1"/>
        <v>123</v>
      </c>
    </row>
    <row r="13" ht="23" customHeight="1" spans="1:6">
      <c r="A13" s="134" t="s">
        <v>41</v>
      </c>
      <c r="B13" s="134" t="s">
        <v>42</v>
      </c>
      <c r="C13" s="135">
        <v>2436</v>
      </c>
      <c r="D13" s="135">
        <v>2577</v>
      </c>
      <c r="E13" s="145">
        <f t="shared" si="0"/>
        <v>1.05788177339901</v>
      </c>
      <c r="F13" s="135">
        <f t="shared" si="1"/>
        <v>141</v>
      </c>
    </row>
    <row r="14" ht="23" customHeight="1" spans="1:6">
      <c r="A14" s="134" t="s">
        <v>43</v>
      </c>
      <c r="B14" s="134" t="s">
        <v>44</v>
      </c>
      <c r="C14" s="135">
        <v>4139</v>
      </c>
      <c r="D14" s="135">
        <v>4167</v>
      </c>
      <c r="E14" s="145">
        <f t="shared" si="0"/>
        <v>1.00676491906258</v>
      </c>
      <c r="F14" s="135">
        <f t="shared" si="1"/>
        <v>28</v>
      </c>
    </row>
    <row r="15" ht="23" customHeight="1" spans="1:6">
      <c r="A15" s="134" t="s">
        <v>45</v>
      </c>
      <c r="B15" s="134" t="s">
        <v>46</v>
      </c>
      <c r="C15" s="135">
        <v>8249</v>
      </c>
      <c r="D15" s="135">
        <v>8320</v>
      </c>
      <c r="E15" s="145">
        <f t="shared" si="0"/>
        <v>1.00860710389138</v>
      </c>
      <c r="F15" s="135">
        <f t="shared" si="1"/>
        <v>71</v>
      </c>
    </row>
    <row r="16" ht="23" customHeight="1" spans="1:6">
      <c r="A16" s="134" t="s">
        <v>47</v>
      </c>
      <c r="B16" s="134" t="s">
        <v>48</v>
      </c>
      <c r="C16" s="135">
        <v>6220</v>
      </c>
      <c r="D16" s="135">
        <v>6273</v>
      </c>
      <c r="E16" s="145">
        <f t="shared" si="0"/>
        <v>1.00852090032154</v>
      </c>
      <c r="F16" s="135">
        <f t="shared" si="1"/>
        <v>53</v>
      </c>
    </row>
    <row r="17" ht="23" customHeight="1" spans="1:6">
      <c r="A17" s="134" t="s">
        <v>49</v>
      </c>
      <c r="B17" s="134" t="s">
        <v>50</v>
      </c>
      <c r="C17" s="135">
        <v>2426</v>
      </c>
      <c r="D17" s="135">
        <v>3029</v>
      </c>
      <c r="E17" s="145">
        <f t="shared" si="0"/>
        <v>1.24855729596043</v>
      </c>
      <c r="F17" s="135">
        <f t="shared" si="1"/>
        <v>603</v>
      </c>
    </row>
    <row r="18" ht="23" customHeight="1" spans="1:6">
      <c r="A18" s="134" t="s">
        <v>51</v>
      </c>
      <c r="B18" s="134" t="s">
        <v>52</v>
      </c>
      <c r="C18" s="135">
        <v>12694</v>
      </c>
      <c r="D18" s="135">
        <v>15197</v>
      </c>
      <c r="E18" s="145">
        <f t="shared" si="0"/>
        <v>1.19717976997006</v>
      </c>
      <c r="F18" s="135">
        <f t="shared" si="1"/>
        <v>2503</v>
      </c>
    </row>
    <row r="19" ht="23" customHeight="1" spans="1:6">
      <c r="A19" s="134" t="s">
        <v>53</v>
      </c>
      <c r="B19" s="134" t="s">
        <v>54</v>
      </c>
      <c r="C19" s="135">
        <v>211</v>
      </c>
      <c r="D19" s="135">
        <v>220</v>
      </c>
      <c r="E19" s="145">
        <f t="shared" si="0"/>
        <v>1.04265402843602</v>
      </c>
      <c r="F19" s="135">
        <f t="shared" si="1"/>
        <v>9</v>
      </c>
    </row>
    <row r="20" ht="23" customHeight="1" spans="1:6">
      <c r="A20" s="134" t="s">
        <v>55</v>
      </c>
      <c r="B20" s="134" t="s">
        <v>56</v>
      </c>
      <c r="C20" s="135">
        <v>298</v>
      </c>
      <c r="D20" s="135">
        <v>301</v>
      </c>
      <c r="E20" s="145">
        <f t="shared" si="0"/>
        <v>1.01006711409396</v>
      </c>
      <c r="F20" s="135">
        <f t="shared" si="1"/>
        <v>3</v>
      </c>
    </row>
    <row r="21" ht="23" customHeight="1" spans="1:6">
      <c r="A21" s="134" t="s">
        <v>57</v>
      </c>
      <c r="B21" s="134" t="s">
        <v>58</v>
      </c>
      <c r="C21" s="135">
        <v>150</v>
      </c>
      <c r="D21" s="135">
        <v>0</v>
      </c>
      <c r="E21" s="145">
        <f t="shared" si="0"/>
        <v>0</v>
      </c>
      <c r="F21" s="135">
        <f t="shared" si="1"/>
        <v>-150</v>
      </c>
    </row>
    <row r="22" ht="23" customHeight="1" spans="1:6">
      <c r="A22" s="134" t="s">
        <v>1</v>
      </c>
      <c r="B22" s="134" t="s">
        <v>1</v>
      </c>
      <c r="C22" s="135" t="s">
        <v>1</v>
      </c>
      <c r="D22" s="135" t="s">
        <v>1</v>
      </c>
      <c r="E22" s="145"/>
      <c r="F22" s="135"/>
    </row>
    <row r="23" ht="23" customHeight="1" spans="1:6">
      <c r="A23" s="134" t="s">
        <v>1</v>
      </c>
      <c r="B23" s="134" t="s">
        <v>1</v>
      </c>
      <c r="C23" s="135" t="s">
        <v>1</v>
      </c>
      <c r="D23" s="135" t="s">
        <v>1</v>
      </c>
      <c r="E23" s="145"/>
      <c r="F23" s="135"/>
    </row>
    <row r="24" ht="23" customHeight="1" spans="1:6">
      <c r="A24" s="156" t="s">
        <v>59</v>
      </c>
      <c r="B24" s="156" t="s">
        <v>60</v>
      </c>
      <c r="C24" s="135">
        <v>91243</v>
      </c>
      <c r="D24" s="135">
        <v>90257</v>
      </c>
      <c r="E24" s="145">
        <f t="shared" ref="E22:E35" si="2">+D24/C24</f>
        <v>0.98919369157086</v>
      </c>
      <c r="F24" s="135">
        <f t="shared" si="1"/>
        <v>-986</v>
      </c>
    </row>
    <row r="25" ht="23" customHeight="1" spans="1:6">
      <c r="A25" s="134" t="s">
        <v>61</v>
      </c>
      <c r="B25" s="134" t="s">
        <v>62</v>
      </c>
      <c r="C25" s="135">
        <v>7163</v>
      </c>
      <c r="D25" s="135">
        <v>8092</v>
      </c>
      <c r="E25" s="145">
        <f t="shared" si="2"/>
        <v>1.12969426218065</v>
      </c>
      <c r="F25" s="135">
        <f t="shared" si="1"/>
        <v>929</v>
      </c>
    </row>
    <row r="26" ht="23" customHeight="1" spans="1:6">
      <c r="A26" s="134" t="s">
        <v>63</v>
      </c>
      <c r="B26" s="134" t="s">
        <v>64</v>
      </c>
      <c r="C26" s="135">
        <v>9025</v>
      </c>
      <c r="D26" s="135">
        <v>9049.45</v>
      </c>
      <c r="E26" s="145">
        <f t="shared" si="2"/>
        <v>1.00270914127424</v>
      </c>
      <c r="F26" s="135">
        <f t="shared" si="1"/>
        <v>24.4500000000007</v>
      </c>
    </row>
    <row r="27" ht="23" customHeight="1" spans="1:6">
      <c r="A27" s="134" t="s">
        <v>65</v>
      </c>
      <c r="B27" s="134" t="s">
        <v>66</v>
      </c>
      <c r="C27" s="135">
        <v>24543</v>
      </c>
      <c r="D27" s="135">
        <v>15971.1</v>
      </c>
      <c r="E27" s="145">
        <f t="shared" si="2"/>
        <v>0.650739518396284</v>
      </c>
      <c r="F27" s="135">
        <f t="shared" si="1"/>
        <v>-8571.9</v>
      </c>
    </row>
    <row r="28" ht="23" customHeight="1" spans="1:6">
      <c r="A28" s="134" t="s">
        <v>67</v>
      </c>
      <c r="B28" s="134" t="s">
        <v>68</v>
      </c>
      <c r="C28" s="135">
        <v>20364</v>
      </c>
      <c r="D28" s="135">
        <v>54267</v>
      </c>
      <c r="E28" s="145">
        <f t="shared" si="2"/>
        <v>2.66484973482616</v>
      </c>
      <c r="F28" s="135">
        <f t="shared" si="1"/>
        <v>33903</v>
      </c>
    </row>
    <row r="29" ht="23" customHeight="1" spans="1:6">
      <c r="A29" s="134" t="s">
        <v>69</v>
      </c>
      <c r="B29" s="134" t="s">
        <v>70</v>
      </c>
      <c r="C29" s="135">
        <v>25727</v>
      </c>
      <c r="D29" s="135">
        <v>1976.45</v>
      </c>
      <c r="E29" s="145">
        <f t="shared" si="2"/>
        <v>0.0768239592645859</v>
      </c>
      <c r="F29" s="135">
        <f t="shared" si="1"/>
        <v>-23750.55</v>
      </c>
    </row>
    <row r="30" ht="23" customHeight="1" spans="1:6">
      <c r="A30" s="134" t="s">
        <v>71</v>
      </c>
      <c r="B30" s="134" t="s">
        <v>72</v>
      </c>
      <c r="C30" s="135">
        <v>10</v>
      </c>
      <c r="D30" s="135">
        <v>10</v>
      </c>
      <c r="E30" s="145">
        <f t="shared" si="2"/>
        <v>1</v>
      </c>
      <c r="F30" s="135">
        <f t="shared" si="1"/>
        <v>0</v>
      </c>
    </row>
    <row r="31" ht="23" customHeight="1" spans="1:6">
      <c r="A31" s="134" t="s">
        <v>73</v>
      </c>
      <c r="B31" s="134" t="s">
        <v>74</v>
      </c>
      <c r="C31" s="135">
        <v>2988</v>
      </c>
      <c r="D31" s="135">
        <v>0</v>
      </c>
      <c r="E31" s="145">
        <f t="shared" si="2"/>
        <v>0</v>
      </c>
      <c r="F31" s="135">
        <f t="shared" si="1"/>
        <v>-2988</v>
      </c>
    </row>
    <row r="32" ht="23" customHeight="1" spans="1:6">
      <c r="A32" s="134" t="s">
        <v>75</v>
      </c>
      <c r="B32" s="134" t="s">
        <v>76</v>
      </c>
      <c r="C32" s="135">
        <v>1423</v>
      </c>
      <c r="D32" s="135">
        <v>891</v>
      </c>
      <c r="E32" s="145">
        <f t="shared" si="2"/>
        <v>0.626141953619115</v>
      </c>
      <c r="F32" s="135">
        <f t="shared" si="1"/>
        <v>-532</v>
      </c>
    </row>
    <row r="33" ht="23" customHeight="1" spans="1:6">
      <c r="A33" s="134" t="s">
        <v>1</v>
      </c>
      <c r="B33" s="134" t="s">
        <v>1</v>
      </c>
      <c r="C33" s="135" t="s">
        <v>1</v>
      </c>
      <c r="D33" s="135" t="s">
        <v>1</v>
      </c>
      <c r="E33" s="145"/>
      <c r="F33" s="135"/>
    </row>
    <row r="34" ht="23" customHeight="1" spans="1:6">
      <c r="A34" s="134" t="s">
        <v>1</v>
      </c>
      <c r="B34" s="134" t="s">
        <v>1</v>
      </c>
      <c r="C34" s="135" t="s">
        <v>1</v>
      </c>
      <c r="D34" s="135" t="s">
        <v>1</v>
      </c>
      <c r="E34" s="145"/>
      <c r="F34" s="135"/>
    </row>
    <row r="35" ht="23" customHeight="1" spans="1:6">
      <c r="A35" s="157" t="s">
        <v>77</v>
      </c>
      <c r="B35" s="156" t="s">
        <v>1</v>
      </c>
      <c r="C35" s="148">
        <v>200494</v>
      </c>
      <c r="D35" s="148">
        <v>206509</v>
      </c>
      <c r="E35" s="149">
        <f t="shared" si="2"/>
        <v>1.03000089778248</v>
      </c>
      <c r="F35" s="148">
        <f t="shared" si="1"/>
        <v>6015</v>
      </c>
    </row>
  </sheetData>
  <mergeCells count="6">
    <mergeCell ref="A2:F2"/>
    <mergeCell ref="E3:F3"/>
    <mergeCell ref="A4:B4"/>
    <mergeCell ref="D4:F4"/>
    <mergeCell ref="A35:B35"/>
    <mergeCell ref="C4:C5"/>
  </mergeCells>
  <pageMargins left="0.7" right="0.7" top="0.75" bottom="0.75" header="0.3" footer="0.3"/>
  <pageSetup paperSize="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H11" sqref="H11"/>
    </sheetView>
  </sheetViews>
  <sheetFormatPr defaultColWidth="9" defaultRowHeight="13.5" outlineLevelCol="5"/>
  <cols>
    <col min="1" max="1" width="10.525" customWidth="1"/>
    <col min="2" max="2" width="28.1666666666667" customWidth="1"/>
    <col min="3" max="5" width="16.4083333333333" customWidth="1"/>
    <col min="6" max="6" width="14.25" customWidth="1"/>
  </cols>
  <sheetData>
    <row r="1" ht="23" customHeight="1" spans="1:5">
      <c r="A1" s="121" t="s">
        <v>78</v>
      </c>
      <c r="B1" s="122" t="s">
        <v>1</v>
      </c>
      <c r="C1" s="140" t="s">
        <v>1</v>
      </c>
      <c r="D1" s="140" t="s">
        <v>1</v>
      </c>
      <c r="E1" s="141" t="s">
        <v>1</v>
      </c>
    </row>
    <row r="2" ht="27" customHeight="1" spans="1:6">
      <c r="A2" s="142" t="s">
        <v>79</v>
      </c>
      <c r="B2" s="143"/>
      <c r="C2" s="143"/>
      <c r="D2" s="143"/>
      <c r="E2" s="143"/>
      <c r="F2" s="143"/>
    </row>
    <row r="3" ht="23" customHeight="1" spans="1:6">
      <c r="A3" s="127" t="s">
        <v>1</v>
      </c>
      <c r="B3" s="144" t="s">
        <v>1</v>
      </c>
      <c r="C3" s="144" t="s">
        <v>1</v>
      </c>
      <c r="D3" s="144" t="s">
        <v>1</v>
      </c>
      <c r="E3" s="141" t="s">
        <v>18</v>
      </c>
      <c r="F3" s="141"/>
    </row>
    <row r="4" ht="63" customHeight="1" spans="1:6">
      <c r="A4" s="132" t="s">
        <v>22</v>
      </c>
      <c r="B4" s="132" t="s">
        <v>23</v>
      </c>
      <c r="C4" s="130" t="s">
        <v>80</v>
      </c>
      <c r="D4" s="132" t="s">
        <v>21</v>
      </c>
      <c r="E4" s="72" t="s">
        <v>81</v>
      </c>
      <c r="F4" s="19" t="s">
        <v>82</v>
      </c>
    </row>
    <row r="5" ht="23" customHeight="1" spans="1:6">
      <c r="A5" s="134" t="s">
        <v>83</v>
      </c>
      <c r="B5" s="134" t="s">
        <v>84</v>
      </c>
      <c r="C5" s="135">
        <v>60295</v>
      </c>
      <c r="D5" s="135">
        <v>48631.87</v>
      </c>
      <c r="E5" s="145">
        <f t="shared" ref="E5:E18" si="0">D5/C5</f>
        <v>0.806565552699229</v>
      </c>
      <c r="F5" s="146">
        <f t="shared" ref="F5:F28" si="1">D5-C5</f>
        <v>-11663.13</v>
      </c>
    </row>
    <row r="6" ht="23" customHeight="1" spans="1:6">
      <c r="A6" s="134" t="s">
        <v>85</v>
      </c>
      <c r="B6" s="134" t="s">
        <v>86</v>
      </c>
      <c r="C6" s="135">
        <v>200</v>
      </c>
      <c r="D6" s="135">
        <v>360</v>
      </c>
      <c r="E6" s="145">
        <f t="shared" si="0"/>
        <v>1.8</v>
      </c>
      <c r="F6" s="146">
        <f t="shared" si="1"/>
        <v>160</v>
      </c>
    </row>
    <row r="7" ht="23" customHeight="1" spans="1:6">
      <c r="A7" s="134" t="s">
        <v>87</v>
      </c>
      <c r="B7" s="134" t="s">
        <v>88</v>
      </c>
      <c r="C7" s="135">
        <v>30069</v>
      </c>
      <c r="D7" s="135">
        <v>30721.12</v>
      </c>
      <c r="E7" s="145">
        <f t="shared" si="0"/>
        <v>1.02168745219329</v>
      </c>
      <c r="F7" s="146">
        <f t="shared" si="1"/>
        <v>652.119999999999</v>
      </c>
    </row>
    <row r="8" ht="23" customHeight="1" spans="1:6">
      <c r="A8" s="134" t="s">
        <v>89</v>
      </c>
      <c r="B8" s="134" t="s">
        <v>90</v>
      </c>
      <c r="C8" s="135">
        <v>165826</v>
      </c>
      <c r="D8" s="135">
        <v>164727.74</v>
      </c>
      <c r="E8" s="145">
        <f t="shared" si="0"/>
        <v>0.993377033758277</v>
      </c>
      <c r="F8" s="146">
        <f t="shared" si="1"/>
        <v>-1098.26000000001</v>
      </c>
    </row>
    <row r="9" ht="23" customHeight="1" spans="1:6">
      <c r="A9" s="134" t="s">
        <v>91</v>
      </c>
      <c r="B9" s="134" t="s">
        <v>92</v>
      </c>
      <c r="C9" s="135">
        <v>12653</v>
      </c>
      <c r="D9" s="135">
        <v>3181.99</v>
      </c>
      <c r="E9" s="145">
        <f t="shared" si="0"/>
        <v>0.251481071682605</v>
      </c>
      <c r="F9" s="146">
        <f t="shared" si="1"/>
        <v>-9471.01</v>
      </c>
    </row>
    <row r="10" ht="23" customHeight="1" spans="1:6">
      <c r="A10" s="134" t="s">
        <v>93</v>
      </c>
      <c r="B10" s="134" t="s">
        <v>94</v>
      </c>
      <c r="C10" s="135">
        <v>3245</v>
      </c>
      <c r="D10" s="135">
        <v>3504.98</v>
      </c>
      <c r="E10" s="145">
        <f t="shared" si="0"/>
        <v>1.08011710323575</v>
      </c>
      <c r="F10" s="146">
        <f t="shared" si="1"/>
        <v>259.98</v>
      </c>
    </row>
    <row r="11" ht="23" customHeight="1" spans="1:6">
      <c r="A11" s="134" t="s">
        <v>95</v>
      </c>
      <c r="B11" s="134" t="s">
        <v>96</v>
      </c>
      <c r="C11" s="135">
        <v>67842</v>
      </c>
      <c r="D11" s="135">
        <v>74276.33</v>
      </c>
      <c r="E11" s="145">
        <f t="shared" si="0"/>
        <v>1.0948428701984</v>
      </c>
      <c r="F11" s="146">
        <f t="shared" si="1"/>
        <v>6434.33</v>
      </c>
    </row>
    <row r="12" ht="23" customHeight="1" spans="1:6">
      <c r="A12" s="134" t="s">
        <v>97</v>
      </c>
      <c r="B12" s="134" t="s">
        <v>98</v>
      </c>
      <c r="C12" s="135">
        <v>42857</v>
      </c>
      <c r="D12" s="135">
        <v>49218.11</v>
      </c>
      <c r="E12" s="145">
        <f t="shared" si="0"/>
        <v>1.14842639475465</v>
      </c>
      <c r="F12" s="146">
        <f t="shared" si="1"/>
        <v>6361.11</v>
      </c>
    </row>
    <row r="13" ht="23" customHeight="1" spans="1:6">
      <c r="A13" s="134" t="s">
        <v>99</v>
      </c>
      <c r="B13" s="134" t="s">
        <v>100</v>
      </c>
      <c r="C13" s="135">
        <v>998</v>
      </c>
      <c r="D13" s="135">
        <v>3762.78</v>
      </c>
      <c r="E13" s="145">
        <f t="shared" si="0"/>
        <v>3.77032064128256</v>
      </c>
      <c r="F13" s="146">
        <f t="shared" si="1"/>
        <v>2764.78</v>
      </c>
    </row>
    <row r="14" ht="23" customHeight="1" spans="1:6">
      <c r="A14" s="134" t="s">
        <v>101</v>
      </c>
      <c r="B14" s="134" t="s">
        <v>102</v>
      </c>
      <c r="C14" s="135">
        <v>38815</v>
      </c>
      <c r="D14" s="135">
        <v>21913.94</v>
      </c>
      <c r="E14" s="145">
        <f t="shared" si="0"/>
        <v>0.564574004895015</v>
      </c>
      <c r="F14" s="146">
        <f t="shared" si="1"/>
        <v>-16901.06</v>
      </c>
    </row>
    <row r="15" ht="23" customHeight="1" spans="1:6">
      <c r="A15" s="134" t="s">
        <v>103</v>
      </c>
      <c r="B15" s="134" t="s">
        <v>104</v>
      </c>
      <c r="C15" s="135">
        <v>31678</v>
      </c>
      <c r="D15" s="135">
        <v>58850.43</v>
      </c>
      <c r="E15" s="145">
        <f t="shared" si="0"/>
        <v>1.85776974556475</v>
      </c>
      <c r="F15" s="146">
        <f t="shared" si="1"/>
        <v>27172.43</v>
      </c>
    </row>
    <row r="16" ht="23" customHeight="1" spans="1:6">
      <c r="A16" s="134" t="s">
        <v>105</v>
      </c>
      <c r="B16" s="134" t="s">
        <v>106</v>
      </c>
      <c r="C16" s="135">
        <v>13113</v>
      </c>
      <c r="D16" s="135">
        <v>4409.37</v>
      </c>
      <c r="E16" s="145">
        <f t="shared" si="0"/>
        <v>0.336259437199725</v>
      </c>
      <c r="F16" s="146">
        <f t="shared" si="1"/>
        <v>-8703.63</v>
      </c>
    </row>
    <row r="17" ht="23" customHeight="1" spans="1:6">
      <c r="A17" s="134" t="s">
        <v>107</v>
      </c>
      <c r="B17" s="134" t="s">
        <v>108</v>
      </c>
      <c r="C17" s="135">
        <v>3548</v>
      </c>
      <c r="D17" s="135">
        <v>4249.12</v>
      </c>
      <c r="E17" s="145">
        <f t="shared" si="0"/>
        <v>1.1976099210823</v>
      </c>
      <c r="F17" s="146">
        <f t="shared" si="1"/>
        <v>701.12</v>
      </c>
    </row>
    <row r="18" ht="23" customHeight="1" spans="1:6">
      <c r="A18" s="134" t="s">
        <v>109</v>
      </c>
      <c r="B18" s="134" t="s">
        <v>110</v>
      </c>
      <c r="C18" s="135">
        <v>404</v>
      </c>
      <c r="D18" s="135">
        <v>223.53</v>
      </c>
      <c r="E18" s="145">
        <f t="shared" si="0"/>
        <v>0.553292079207921</v>
      </c>
      <c r="F18" s="146">
        <f t="shared" si="1"/>
        <v>-180.47</v>
      </c>
    </row>
    <row r="19" ht="23" customHeight="1" spans="1:6">
      <c r="A19" s="134" t="s">
        <v>111</v>
      </c>
      <c r="B19" s="134" t="s">
        <v>112</v>
      </c>
      <c r="C19" s="135">
        <v>0</v>
      </c>
      <c r="D19" s="135">
        <v>10</v>
      </c>
      <c r="E19" s="145"/>
      <c r="F19" s="146">
        <f t="shared" si="1"/>
        <v>10</v>
      </c>
    </row>
    <row r="20" ht="23" customHeight="1" spans="1:6">
      <c r="A20" s="134" t="s">
        <v>113</v>
      </c>
      <c r="B20" s="134" t="s">
        <v>114</v>
      </c>
      <c r="C20" s="135">
        <v>3907</v>
      </c>
      <c r="D20" s="135">
        <v>3078.3</v>
      </c>
      <c r="E20" s="145">
        <f t="shared" ref="E20:E28" si="2">D20/C20</f>
        <v>0.787893524443307</v>
      </c>
      <c r="F20" s="146">
        <f t="shared" si="1"/>
        <v>-828.7</v>
      </c>
    </row>
    <row r="21" ht="23" customHeight="1" spans="1:6">
      <c r="A21" s="134" t="s">
        <v>115</v>
      </c>
      <c r="B21" s="134" t="s">
        <v>116</v>
      </c>
      <c r="C21" s="135">
        <v>9252</v>
      </c>
      <c r="D21" s="135">
        <v>13157.76</v>
      </c>
      <c r="E21" s="145">
        <f t="shared" si="2"/>
        <v>1.42215304798962</v>
      </c>
      <c r="F21" s="146">
        <f t="shared" si="1"/>
        <v>3905.76</v>
      </c>
    </row>
    <row r="22" ht="23" customHeight="1" spans="1:6">
      <c r="A22" s="134" t="s">
        <v>117</v>
      </c>
      <c r="B22" s="134" t="s">
        <v>118</v>
      </c>
      <c r="C22" s="135">
        <v>300</v>
      </c>
      <c r="D22" s="135">
        <v>450</v>
      </c>
      <c r="E22" s="145">
        <f t="shared" si="2"/>
        <v>1.5</v>
      </c>
      <c r="F22" s="146">
        <f t="shared" si="1"/>
        <v>150</v>
      </c>
    </row>
    <row r="23" ht="23" customHeight="1" spans="1:6">
      <c r="A23" s="134" t="s">
        <v>119</v>
      </c>
      <c r="B23" s="134" t="s">
        <v>120</v>
      </c>
      <c r="C23" s="135">
        <v>2669</v>
      </c>
      <c r="D23" s="135">
        <v>3750.9</v>
      </c>
      <c r="E23" s="145">
        <f t="shared" si="2"/>
        <v>1.40535781191457</v>
      </c>
      <c r="F23" s="146">
        <f t="shared" si="1"/>
        <v>1081.9</v>
      </c>
    </row>
    <row r="24" ht="23" customHeight="1" spans="1:6">
      <c r="A24" s="134" t="s">
        <v>121</v>
      </c>
      <c r="B24" s="134" t="s">
        <v>122</v>
      </c>
      <c r="C24" s="135">
        <v>0</v>
      </c>
      <c r="D24" s="135">
        <v>5550</v>
      </c>
      <c r="E24" s="145" t="e">
        <f t="shared" si="2"/>
        <v>#DIV/0!</v>
      </c>
      <c r="F24" s="146">
        <f t="shared" si="1"/>
        <v>5550</v>
      </c>
    </row>
    <row r="25" ht="23" customHeight="1" spans="1:6">
      <c r="A25" s="134" t="s">
        <v>123</v>
      </c>
      <c r="B25" s="134" t="s">
        <v>124</v>
      </c>
      <c r="C25" s="135">
        <v>2314</v>
      </c>
      <c r="D25" s="135">
        <v>6811</v>
      </c>
      <c r="E25" s="145">
        <f t="shared" si="2"/>
        <v>2.94338807260156</v>
      </c>
      <c r="F25" s="146">
        <f t="shared" si="1"/>
        <v>4497</v>
      </c>
    </row>
    <row r="26" ht="23" customHeight="1" spans="1:6">
      <c r="A26" s="134" t="s">
        <v>125</v>
      </c>
      <c r="B26" s="134" t="s">
        <v>126</v>
      </c>
      <c r="C26" s="135">
        <v>45274</v>
      </c>
      <c r="D26" s="135">
        <v>53247</v>
      </c>
      <c r="E26" s="145">
        <f t="shared" si="2"/>
        <v>1.17610549101029</v>
      </c>
      <c r="F26" s="146">
        <f t="shared" si="1"/>
        <v>7973</v>
      </c>
    </row>
    <row r="27" ht="23" customHeight="1" spans="1:6">
      <c r="A27" s="134" t="s">
        <v>127</v>
      </c>
      <c r="B27" s="134" t="s">
        <v>128</v>
      </c>
      <c r="C27" s="135">
        <v>225</v>
      </c>
      <c r="D27" s="135">
        <v>0</v>
      </c>
      <c r="E27" s="145">
        <f t="shared" si="2"/>
        <v>0</v>
      </c>
      <c r="F27" s="146">
        <f t="shared" si="1"/>
        <v>-225</v>
      </c>
    </row>
    <row r="28" ht="23" customHeight="1" spans="1:6">
      <c r="A28" s="134" t="s">
        <v>1</v>
      </c>
      <c r="B28" s="147" t="s">
        <v>129</v>
      </c>
      <c r="C28" s="148">
        <v>535484</v>
      </c>
      <c r="D28" s="148">
        <v>554086.27</v>
      </c>
      <c r="E28" s="149">
        <f>D28/C28</f>
        <v>1.03473917054478</v>
      </c>
      <c r="F28" s="150">
        <f>D28-C28</f>
        <v>18602.27</v>
      </c>
    </row>
    <row r="29" ht="23" customHeight="1" spans="1:5">
      <c r="A29" s="140" t="s">
        <v>1</v>
      </c>
      <c r="B29" s="140" t="s">
        <v>1</v>
      </c>
      <c r="C29" s="140" t="s">
        <v>1</v>
      </c>
      <c r="D29" s="140" t="s">
        <v>1</v>
      </c>
      <c r="E29" s="140" t="s">
        <v>1</v>
      </c>
    </row>
  </sheetData>
  <mergeCells count="2">
    <mergeCell ref="A2:F2"/>
    <mergeCell ref="E3:F3"/>
  </mergeCells>
  <pageMargins left="0.7" right="0.7" top="0.75" bottom="0.75" header="0.3" footer="0.3"/>
  <pageSetup paperSize="9" orientation="portrait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8"/>
  <sheetViews>
    <sheetView workbookViewId="0">
      <selection activeCell="G17" sqref="G17"/>
    </sheetView>
  </sheetViews>
  <sheetFormatPr defaultColWidth="9" defaultRowHeight="13.5" outlineLevelCol="2"/>
  <cols>
    <col min="1" max="1" width="22.625" customWidth="1"/>
    <col min="2" max="2" width="38.2833333333333" customWidth="1"/>
    <col min="3" max="3" width="31.25" style="120" customWidth="1"/>
  </cols>
  <sheetData>
    <row r="1" ht="23" customHeight="1" spans="1:3">
      <c r="A1" s="121" t="s">
        <v>130</v>
      </c>
      <c r="B1" s="122" t="s">
        <v>1</v>
      </c>
      <c r="C1" s="123" t="s">
        <v>1</v>
      </c>
    </row>
    <row r="2" ht="23" customHeight="1" spans="1:3">
      <c r="A2" s="124" t="s">
        <v>131</v>
      </c>
      <c r="B2" s="125" t="s">
        <v>1</v>
      </c>
      <c r="C2" s="126" t="s">
        <v>1</v>
      </c>
    </row>
    <row r="3" ht="23" customHeight="1" spans="1:3">
      <c r="A3" s="127" t="s">
        <v>1</v>
      </c>
      <c r="B3" s="127" t="s">
        <v>1</v>
      </c>
      <c r="C3" s="128" t="s">
        <v>18</v>
      </c>
    </row>
    <row r="4" ht="24" customHeight="1" spans="1:3">
      <c r="A4" s="129" t="s">
        <v>132</v>
      </c>
      <c r="B4" s="130" t="s">
        <v>1</v>
      </c>
      <c r="C4" s="131" t="s">
        <v>133</v>
      </c>
    </row>
    <row r="5" ht="46" customHeight="1" spans="1:3">
      <c r="A5" s="132" t="s">
        <v>22</v>
      </c>
      <c r="B5" s="132" t="s">
        <v>23</v>
      </c>
      <c r="C5" s="133" t="s">
        <v>24</v>
      </c>
    </row>
    <row r="6" ht="23" customHeight="1" spans="1:3">
      <c r="A6" s="134" t="s">
        <v>134</v>
      </c>
      <c r="B6" s="134" t="s">
        <v>135</v>
      </c>
      <c r="C6" s="135">
        <v>655.7</v>
      </c>
    </row>
    <row r="7" ht="23" customHeight="1" spans="1:3">
      <c r="A7" s="134" t="s">
        <v>136</v>
      </c>
      <c r="B7" s="134" t="s">
        <v>137</v>
      </c>
      <c r="C7" s="135">
        <v>5</v>
      </c>
    </row>
    <row r="8" ht="23" customHeight="1" spans="1:3">
      <c r="A8" s="134" t="s">
        <v>138</v>
      </c>
      <c r="B8" s="134" t="s">
        <v>135</v>
      </c>
      <c r="C8" s="135">
        <v>708.74</v>
      </c>
    </row>
    <row r="9" ht="23" customHeight="1" spans="1:3">
      <c r="A9" s="134" t="s">
        <v>139</v>
      </c>
      <c r="B9" s="134" t="s">
        <v>135</v>
      </c>
      <c r="C9" s="135">
        <v>23169.11</v>
      </c>
    </row>
    <row r="10" ht="23" customHeight="1" spans="1:3">
      <c r="A10" s="134" t="s">
        <v>140</v>
      </c>
      <c r="B10" s="134" t="s">
        <v>141</v>
      </c>
      <c r="C10" s="135">
        <v>2503.78</v>
      </c>
    </row>
    <row r="11" ht="23" customHeight="1" spans="1:3">
      <c r="A11" s="134" t="s">
        <v>142</v>
      </c>
      <c r="B11" s="134" t="s">
        <v>135</v>
      </c>
      <c r="C11" s="135">
        <v>2143.81</v>
      </c>
    </row>
    <row r="12" ht="23" customHeight="1" spans="1:3">
      <c r="A12" s="134" t="s">
        <v>143</v>
      </c>
      <c r="B12" s="134" t="s">
        <v>135</v>
      </c>
      <c r="C12" s="135">
        <v>457.64</v>
      </c>
    </row>
    <row r="13" ht="23" customHeight="1" spans="1:3">
      <c r="A13" s="134" t="s">
        <v>144</v>
      </c>
      <c r="B13" s="134" t="s">
        <v>145</v>
      </c>
      <c r="C13" s="135">
        <v>23.83</v>
      </c>
    </row>
    <row r="14" ht="23" customHeight="1" spans="1:3">
      <c r="A14" s="134" t="s">
        <v>146</v>
      </c>
      <c r="B14" s="134" t="s">
        <v>147</v>
      </c>
      <c r="C14" s="135">
        <v>27.4</v>
      </c>
    </row>
    <row r="15" ht="23" customHeight="1" spans="1:3">
      <c r="A15" s="134" t="s">
        <v>148</v>
      </c>
      <c r="B15" s="134" t="s">
        <v>149</v>
      </c>
      <c r="C15" s="135">
        <v>27.36</v>
      </c>
    </row>
    <row r="16" ht="23" customHeight="1" spans="1:3">
      <c r="A16" s="134" t="s">
        <v>150</v>
      </c>
      <c r="B16" s="134" t="s">
        <v>135</v>
      </c>
      <c r="C16" s="135">
        <v>2693.19</v>
      </c>
    </row>
    <row r="17" ht="23" customHeight="1" spans="1:3">
      <c r="A17" s="134" t="s">
        <v>151</v>
      </c>
      <c r="B17" s="134" t="s">
        <v>152</v>
      </c>
      <c r="C17" s="135">
        <v>461.6</v>
      </c>
    </row>
    <row r="18" ht="23" customHeight="1" spans="1:3">
      <c r="A18" s="134" t="s">
        <v>153</v>
      </c>
      <c r="B18" s="134" t="s">
        <v>135</v>
      </c>
      <c r="C18" s="135">
        <v>380</v>
      </c>
    </row>
    <row r="19" ht="23" customHeight="1" spans="1:3">
      <c r="A19" s="134" t="s">
        <v>154</v>
      </c>
      <c r="B19" s="134" t="s">
        <v>155</v>
      </c>
      <c r="C19" s="135">
        <v>1935</v>
      </c>
    </row>
    <row r="20" ht="23" customHeight="1" spans="1:3">
      <c r="A20" s="134" t="s">
        <v>156</v>
      </c>
      <c r="B20" s="134" t="s">
        <v>135</v>
      </c>
      <c r="C20" s="135">
        <v>1644.6</v>
      </c>
    </row>
    <row r="21" ht="23" customHeight="1" spans="1:3">
      <c r="A21" s="134" t="s">
        <v>157</v>
      </c>
      <c r="B21" s="134" t="s">
        <v>135</v>
      </c>
      <c r="C21" s="135">
        <v>1340.89</v>
      </c>
    </row>
    <row r="22" ht="23" customHeight="1" spans="1:3">
      <c r="A22" s="134" t="s">
        <v>158</v>
      </c>
      <c r="B22" s="134" t="s">
        <v>135</v>
      </c>
      <c r="C22" s="135">
        <v>263.47</v>
      </c>
    </row>
    <row r="23" ht="23" customHeight="1" spans="1:3">
      <c r="A23" s="134" t="s">
        <v>159</v>
      </c>
      <c r="B23" s="134" t="s">
        <v>160</v>
      </c>
      <c r="C23" s="135">
        <v>151</v>
      </c>
    </row>
    <row r="24" ht="23" customHeight="1" spans="1:3">
      <c r="A24" s="134" t="s">
        <v>161</v>
      </c>
      <c r="B24" s="134" t="s">
        <v>135</v>
      </c>
      <c r="C24" s="135">
        <v>230.15</v>
      </c>
    </row>
    <row r="25" ht="23" customHeight="1" spans="1:3">
      <c r="A25" s="134" t="s">
        <v>162</v>
      </c>
      <c r="B25" s="134" t="s">
        <v>135</v>
      </c>
      <c r="C25" s="135">
        <v>133.58</v>
      </c>
    </row>
    <row r="26" ht="23" customHeight="1" spans="1:3">
      <c r="A26" s="134" t="s">
        <v>163</v>
      </c>
      <c r="B26" s="134" t="s">
        <v>135</v>
      </c>
      <c r="C26" s="135">
        <v>1925.22</v>
      </c>
    </row>
    <row r="27" ht="23" customHeight="1" spans="1:3">
      <c r="A27" s="134" t="s">
        <v>164</v>
      </c>
      <c r="B27" s="134" t="s">
        <v>165</v>
      </c>
      <c r="C27" s="135">
        <v>180.87</v>
      </c>
    </row>
    <row r="28" ht="23" customHeight="1" spans="1:3">
      <c r="A28" s="134" t="s">
        <v>166</v>
      </c>
      <c r="B28" s="134" t="s">
        <v>135</v>
      </c>
      <c r="C28" s="135">
        <v>1372.73</v>
      </c>
    </row>
    <row r="29" ht="23" customHeight="1" spans="1:3">
      <c r="A29" s="134" t="s">
        <v>167</v>
      </c>
      <c r="B29" s="134" t="s">
        <v>168</v>
      </c>
      <c r="C29" s="135">
        <v>185.06</v>
      </c>
    </row>
    <row r="30" ht="23" customHeight="1" spans="1:3">
      <c r="A30" s="134" t="s">
        <v>169</v>
      </c>
      <c r="B30" s="134" t="s">
        <v>170</v>
      </c>
      <c r="C30" s="135">
        <v>100</v>
      </c>
    </row>
    <row r="31" ht="23" customHeight="1" spans="1:3">
      <c r="A31" s="134" t="s">
        <v>171</v>
      </c>
      <c r="B31" s="134" t="s">
        <v>135</v>
      </c>
      <c r="C31" s="135">
        <v>1209.33</v>
      </c>
    </row>
    <row r="32" ht="23" customHeight="1" spans="1:3">
      <c r="A32" s="134" t="s">
        <v>172</v>
      </c>
      <c r="B32" s="134" t="s">
        <v>168</v>
      </c>
      <c r="C32" s="135">
        <v>5.87</v>
      </c>
    </row>
    <row r="33" ht="23" customHeight="1" spans="1:3">
      <c r="A33" s="134" t="s">
        <v>173</v>
      </c>
      <c r="B33" s="134" t="s">
        <v>174</v>
      </c>
      <c r="C33" s="135">
        <v>713</v>
      </c>
    </row>
    <row r="34" ht="23" customHeight="1" spans="1:3">
      <c r="A34" s="134" t="s">
        <v>175</v>
      </c>
      <c r="B34" s="134" t="s">
        <v>135</v>
      </c>
      <c r="C34" s="135">
        <v>405.8</v>
      </c>
    </row>
    <row r="35" ht="23" customHeight="1" spans="1:3">
      <c r="A35" s="134" t="s">
        <v>176</v>
      </c>
      <c r="B35" s="134" t="s">
        <v>135</v>
      </c>
      <c r="C35" s="135">
        <v>211.91</v>
      </c>
    </row>
    <row r="36" ht="23" customHeight="1" spans="1:3">
      <c r="A36" s="134" t="s">
        <v>177</v>
      </c>
      <c r="B36" s="134" t="s">
        <v>178</v>
      </c>
      <c r="C36" s="135">
        <v>3</v>
      </c>
    </row>
    <row r="37" ht="23" customHeight="1" spans="1:3">
      <c r="A37" s="134" t="s">
        <v>179</v>
      </c>
      <c r="B37" s="134" t="s">
        <v>135</v>
      </c>
      <c r="C37" s="135">
        <v>2912.35</v>
      </c>
    </row>
    <row r="38" ht="23" customHeight="1" spans="1:3">
      <c r="A38" s="134" t="s">
        <v>180</v>
      </c>
      <c r="B38" s="134" t="s">
        <v>181</v>
      </c>
      <c r="C38" s="135">
        <v>20</v>
      </c>
    </row>
    <row r="39" ht="15" spans="1:3">
      <c r="A39" s="136" t="s">
        <v>182</v>
      </c>
      <c r="B39" s="137" t="s">
        <v>135</v>
      </c>
      <c r="C39" s="135">
        <v>355.88</v>
      </c>
    </row>
    <row r="40" ht="23" customHeight="1" spans="1:3">
      <c r="A40" s="134" t="s">
        <v>183</v>
      </c>
      <c r="B40" s="134" t="s">
        <v>184</v>
      </c>
      <c r="C40" s="135">
        <v>75</v>
      </c>
    </row>
    <row r="41" ht="23" customHeight="1" spans="1:3">
      <c r="A41" s="134" t="s">
        <v>185</v>
      </c>
      <c r="B41" s="134" t="s">
        <v>186</v>
      </c>
      <c r="C41" s="135">
        <v>360</v>
      </c>
    </row>
    <row r="42" ht="23" customHeight="1" spans="1:3">
      <c r="A42" s="134" t="s">
        <v>187</v>
      </c>
      <c r="B42" s="134" t="s">
        <v>135</v>
      </c>
      <c r="C42" s="135">
        <v>25339.03</v>
      </c>
    </row>
    <row r="43" ht="23" customHeight="1" spans="1:3">
      <c r="A43" s="134" t="s">
        <v>188</v>
      </c>
      <c r="B43" s="134" t="s">
        <v>168</v>
      </c>
      <c r="C43" s="135">
        <v>2683.07</v>
      </c>
    </row>
    <row r="44" ht="23" customHeight="1" spans="1:3">
      <c r="A44" s="134" t="s">
        <v>189</v>
      </c>
      <c r="B44" s="134" t="s">
        <v>190</v>
      </c>
      <c r="C44" s="135">
        <v>561</v>
      </c>
    </row>
    <row r="45" ht="23" customHeight="1" spans="1:3">
      <c r="A45" s="134" t="s">
        <v>191</v>
      </c>
      <c r="B45" s="134" t="s">
        <v>192</v>
      </c>
      <c r="C45" s="135">
        <v>185.13</v>
      </c>
    </row>
    <row r="46" ht="23" customHeight="1" spans="1:3">
      <c r="A46" s="134" t="s">
        <v>193</v>
      </c>
      <c r="B46" s="134" t="s">
        <v>194</v>
      </c>
      <c r="C46" s="135">
        <v>380</v>
      </c>
    </row>
    <row r="47" ht="23" customHeight="1" spans="1:3">
      <c r="A47" s="134" t="s">
        <v>195</v>
      </c>
      <c r="B47" s="134" t="s">
        <v>135</v>
      </c>
      <c r="C47" s="135">
        <v>1189.89</v>
      </c>
    </row>
    <row r="48" ht="23" customHeight="1" spans="1:3">
      <c r="A48" s="134" t="s">
        <v>196</v>
      </c>
      <c r="B48" s="134" t="s">
        <v>168</v>
      </c>
      <c r="C48" s="135">
        <v>312</v>
      </c>
    </row>
    <row r="49" ht="23" customHeight="1" spans="1:3">
      <c r="A49" s="134" t="s">
        <v>197</v>
      </c>
      <c r="B49" s="134" t="s">
        <v>198</v>
      </c>
      <c r="C49" s="135">
        <v>21</v>
      </c>
    </row>
    <row r="50" ht="23" customHeight="1" spans="1:3">
      <c r="A50" s="134" t="s">
        <v>199</v>
      </c>
      <c r="B50" s="134" t="s">
        <v>200</v>
      </c>
      <c r="C50" s="135">
        <v>50</v>
      </c>
    </row>
    <row r="51" ht="23" customHeight="1" spans="1:3">
      <c r="A51" s="134" t="s">
        <v>201</v>
      </c>
      <c r="B51" s="134" t="s">
        <v>135</v>
      </c>
      <c r="C51" s="135">
        <v>969.47</v>
      </c>
    </row>
    <row r="52" ht="23" customHeight="1" spans="1:3">
      <c r="A52" s="134" t="s">
        <v>202</v>
      </c>
      <c r="B52" s="134" t="s">
        <v>203</v>
      </c>
      <c r="C52" s="135">
        <v>25191.3</v>
      </c>
    </row>
    <row r="53" ht="23" customHeight="1" spans="1:3">
      <c r="A53" s="134" t="s">
        <v>204</v>
      </c>
      <c r="B53" s="134" t="s">
        <v>205</v>
      </c>
      <c r="C53" s="135">
        <v>54430.7</v>
      </c>
    </row>
    <row r="54" ht="23" customHeight="1" spans="1:3">
      <c r="A54" s="134" t="s">
        <v>206</v>
      </c>
      <c r="B54" s="134" t="s">
        <v>207</v>
      </c>
      <c r="C54" s="135">
        <v>32888.18</v>
      </c>
    </row>
    <row r="55" ht="23" customHeight="1" spans="1:3">
      <c r="A55" s="134" t="s">
        <v>208</v>
      </c>
      <c r="B55" s="134" t="s">
        <v>209</v>
      </c>
      <c r="C55" s="135">
        <v>17528.16</v>
      </c>
    </row>
    <row r="56" ht="23" customHeight="1" spans="1:3">
      <c r="A56" s="134" t="s">
        <v>210</v>
      </c>
      <c r="B56" s="134" t="s">
        <v>211</v>
      </c>
      <c r="C56" s="135">
        <v>266.62</v>
      </c>
    </row>
    <row r="57" ht="23" customHeight="1" spans="1:3">
      <c r="A57" s="134" t="s">
        <v>212</v>
      </c>
      <c r="B57" s="134" t="s">
        <v>213</v>
      </c>
      <c r="C57" s="135">
        <v>22191.94</v>
      </c>
    </row>
    <row r="58" ht="23" customHeight="1" spans="1:3">
      <c r="A58" s="134" t="s">
        <v>214</v>
      </c>
      <c r="B58" s="134" t="s">
        <v>215</v>
      </c>
      <c r="C58" s="135">
        <v>171.55</v>
      </c>
    </row>
    <row r="59" ht="23" customHeight="1" spans="1:3">
      <c r="A59" s="134" t="s">
        <v>216</v>
      </c>
      <c r="B59" s="134" t="s">
        <v>217</v>
      </c>
      <c r="C59" s="135">
        <v>4652.86</v>
      </c>
    </row>
    <row r="60" ht="23" customHeight="1" spans="1:3">
      <c r="A60" s="134" t="s">
        <v>218</v>
      </c>
      <c r="B60" s="134" t="s">
        <v>219</v>
      </c>
      <c r="C60" s="135">
        <v>7.9</v>
      </c>
    </row>
    <row r="61" ht="23" customHeight="1" spans="1:3">
      <c r="A61" s="134" t="s">
        <v>220</v>
      </c>
      <c r="B61" s="134" t="s">
        <v>221</v>
      </c>
      <c r="C61" s="135">
        <v>564.68</v>
      </c>
    </row>
    <row r="62" ht="23" customHeight="1" spans="1:3">
      <c r="A62" s="134" t="s">
        <v>222</v>
      </c>
      <c r="B62" s="134" t="s">
        <v>223</v>
      </c>
      <c r="C62" s="135">
        <v>1667.99</v>
      </c>
    </row>
    <row r="63" ht="23" customHeight="1" spans="1:3">
      <c r="A63" s="134" t="s">
        <v>224</v>
      </c>
      <c r="B63" s="134" t="s">
        <v>225</v>
      </c>
      <c r="C63" s="135">
        <v>563.07</v>
      </c>
    </row>
    <row r="64" ht="23" customHeight="1" spans="1:3">
      <c r="A64" s="134" t="s">
        <v>226</v>
      </c>
      <c r="B64" s="134" t="s">
        <v>227</v>
      </c>
      <c r="C64" s="135">
        <v>332.47</v>
      </c>
    </row>
    <row r="65" ht="23" customHeight="1" spans="1:3">
      <c r="A65" s="134" t="s">
        <v>228</v>
      </c>
      <c r="B65" s="134" t="s">
        <v>229</v>
      </c>
      <c r="C65" s="135">
        <v>1418.9</v>
      </c>
    </row>
    <row r="66" ht="23" customHeight="1" spans="1:3">
      <c r="A66" s="134" t="s">
        <v>230</v>
      </c>
      <c r="B66" s="134" t="s">
        <v>231</v>
      </c>
      <c r="C66" s="135">
        <v>1881.95</v>
      </c>
    </row>
    <row r="67" ht="23" customHeight="1" spans="1:3">
      <c r="A67" s="134" t="s">
        <v>232</v>
      </c>
      <c r="B67" s="134" t="s">
        <v>135</v>
      </c>
      <c r="C67" s="135">
        <v>1788.99</v>
      </c>
    </row>
    <row r="68" ht="23" customHeight="1" spans="1:3">
      <c r="A68" s="134" t="s">
        <v>233</v>
      </c>
      <c r="B68" s="134" t="s">
        <v>234</v>
      </c>
      <c r="C68" s="135">
        <v>8</v>
      </c>
    </row>
    <row r="69" ht="23" customHeight="1" spans="1:3">
      <c r="A69" s="134" t="s">
        <v>235</v>
      </c>
      <c r="B69" s="134" t="s">
        <v>236</v>
      </c>
      <c r="C69" s="135">
        <v>20</v>
      </c>
    </row>
    <row r="70" ht="23" customHeight="1" spans="1:3">
      <c r="A70" s="134" t="s">
        <v>237</v>
      </c>
      <c r="B70" s="134" t="s">
        <v>238</v>
      </c>
      <c r="C70" s="135">
        <v>1000</v>
      </c>
    </row>
    <row r="71" ht="23" customHeight="1" spans="1:3">
      <c r="A71" s="134" t="s">
        <v>239</v>
      </c>
      <c r="B71" s="134" t="s">
        <v>240</v>
      </c>
      <c r="C71" s="135">
        <v>30</v>
      </c>
    </row>
    <row r="72" ht="23" customHeight="1" spans="1:3">
      <c r="A72" s="134" t="s">
        <v>241</v>
      </c>
      <c r="B72" s="134" t="s">
        <v>242</v>
      </c>
      <c r="C72" s="135">
        <v>335</v>
      </c>
    </row>
    <row r="73" ht="23" customHeight="1" spans="1:3">
      <c r="A73" s="134" t="s">
        <v>243</v>
      </c>
      <c r="B73" s="134" t="s">
        <v>135</v>
      </c>
      <c r="C73" s="135">
        <v>1172.01</v>
      </c>
    </row>
    <row r="74" ht="23" customHeight="1" spans="1:3">
      <c r="A74" s="134" t="s">
        <v>244</v>
      </c>
      <c r="B74" s="134" t="s">
        <v>245</v>
      </c>
      <c r="C74" s="135">
        <v>224.44</v>
      </c>
    </row>
    <row r="75" ht="23" customHeight="1" spans="1:3">
      <c r="A75" s="134" t="s">
        <v>246</v>
      </c>
      <c r="B75" s="134" t="s">
        <v>247</v>
      </c>
      <c r="C75" s="135">
        <v>25</v>
      </c>
    </row>
    <row r="76" ht="23" customHeight="1" spans="1:3">
      <c r="A76" s="134" t="s">
        <v>248</v>
      </c>
      <c r="B76" s="134" t="s">
        <v>249</v>
      </c>
      <c r="C76" s="135">
        <v>72.1</v>
      </c>
    </row>
    <row r="77" ht="23" customHeight="1" spans="1:3">
      <c r="A77" s="134" t="s">
        <v>250</v>
      </c>
      <c r="B77" s="134" t="s">
        <v>251</v>
      </c>
      <c r="C77" s="135">
        <v>705</v>
      </c>
    </row>
    <row r="78" ht="23" customHeight="1" spans="1:3">
      <c r="A78" s="134" t="s">
        <v>252</v>
      </c>
      <c r="B78" s="134" t="s">
        <v>253</v>
      </c>
      <c r="C78" s="135">
        <v>79.4</v>
      </c>
    </row>
    <row r="79" ht="23" customHeight="1" spans="1:3">
      <c r="A79" s="134" t="s">
        <v>254</v>
      </c>
      <c r="B79" s="134" t="s">
        <v>255</v>
      </c>
      <c r="C79" s="135">
        <v>519.43</v>
      </c>
    </row>
    <row r="80" ht="23" customHeight="1" spans="1:3">
      <c r="A80" s="134" t="s">
        <v>256</v>
      </c>
      <c r="B80" s="134" t="s">
        <v>257</v>
      </c>
      <c r="C80" s="135">
        <v>200</v>
      </c>
    </row>
    <row r="81" ht="23" customHeight="1" spans="1:3">
      <c r="A81" s="134" t="s">
        <v>258</v>
      </c>
      <c r="B81" s="134" t="s">
        <v>259</v>
      </c>
      <c r="C81" s="135">
        <v>507.6</v>
      </c>
    </row>
    <row r="82" ht="23" customHeight="1" spans="1:3">
      <c r="A82" s="134" t="s">
        <v>260</v>
      </c>
      <c r="B82" s="134" t="s">
        <v>135</v>
      </c>
      <c r="C82" s="135">
        <v>1622.19</v>
      </c>
    </row>
    <row r="83" ht="23" customHeight="1" spans="1:3">
      <c r="A83" s="134" t="s">
        <v>261</v>
      </c>
      <c r="B83" s="134" t="s">
        <v>262</v>
      </c>
      <c r="C83" s="135">
        <v>67.07</v>
      </c>
    </row>
    <row r="84" ht="23" customHeight="1" spans="1:3">
      <c r="A84" s="134" t="s">
        <v>263</v>
      </c>
      <c r="B84" s="134" t="s">
        <v>135</v>
      </c>
      <c r="C84" s="135">
        <v>1188.45</v>
      </c>
    </row>
    <row r="85" ht="23" customHeight="1" spans="1:3">
      <c r="A85" s="134" t="s">
        <v>264</v>
      </c>
      <c r="B85" s="134" t="s">
        <v>265</v>
      </c>
      <c r="C85" s="135">
        <v>10</v>
      </c>
    </row>
    <row r="86" ht="23" customHeight="1" spans="1:3">
      <c r="A86" s="134" t="s">
        <v>266</v>
      </c>
      <c r="B86" s="134" t="s">
        <v>267</v>
      </c>
      <c r="C86" s="135">
        <v>12</v>
      </c>
    </row>
    <row r="87" ht="23" customHeight="1" spans="1:3">
      <c r="A87" s="134" t="s">
        <v>268</v>
      </c>
      <c r="B87" s="134" t="s">
        <v>269</v>
      </c>
      <c r="C87" s="135">
        <v>4000</v>
      </c>
    </row>
    <row r="88" ht="23" customHeight="1" spans="1:3">
      <c r="A88" s="134" t="s">
        <v>270</v>
      </c>
      <c r="B88" s="134" t="s">
        <v>271</v>
      </c>
      <c r="C88" s="135">
        <v>16562.01</v>
      </c>
    </row>
    <row r="89" ht="23" customHeight="1" spans="1:3">
      <c r="A89" s="134" t="s">
        <v>272</v>
      </c>
      <c r="B89" s="134" t="s">
        <v>273</v>
      </c>
      <c r="C89" s="135">
        <v>2526</v>
      </c>
    </row>
    <row r="90" ht="23" customHeight="1" spans="1:3">
      <c r="A90" s="134" t="s">
        <v>274</v>
      </c>
      <c r="B90" s="134" t="s">
        <v>275</v>
      </c>
      <c r="C90" s="135">
        <v>12421</v>
      </c>
    </row>
    <row r="91" ht="23" customHeight="1" spans="1:3">
      <c r="A91" s="134" t="s">
        <v>276</v>
      </c>
      <c r="B91" s="134" t="s">
        <v>277</v>
      </c>
      <c r="C91" s="135">
        <v>54</v>
      </c>
    </row>
    <row r="92" ht="23" customHeight="1" spans="1:3">
      <c r="A92" s="134" t="s">
        <v>278</v>
      </c>
      <c r="B92" s="134" t="s">
        <v>279</v>
      </c>
      <c r="C92" s="135">
        <v>14753.85</v>
      </c>
    </row>
    <row r="93" ht="23" customHeight="1" spans="1:3">
      <c r="A93" s="134" t="s">
        <v>280</v>
      </c>
      <c r="B93" s="134" t="s">
        <v>281</v>
      </c>
      <c r="C93" s="135">
        <v>11.77</v>
      </c>
    </row>
    <row r="94" ht="23" customHeight="1" spans="1:3">
      <c r="A94" s="134" t="s">
        <v>282</v>
      </c>
      <c r="B94" s="134" t="s">
        <v>283</v>
      </c>
      <c r="C94" s="135">
        <v>75.63</v>
      </c>
    </row>
    <row r="95" ht="23" customHeight="1" spans="1:3">
      <c r="A95" s="134" t="s">
        <v>284</v>
      </c>
      <c r="B95" s="134" t="s">
        <v>285</v>
      </c>
      <c r="C95" s="135">
        <v>227</v>
      </c>
    </row>
    <row r="96" ht="23" customHeight="1" spans="1:3">
      <c r="A96" s="134" t="s">
        <v>286</v>
      </c>
      <c r="B96" s="134" t="s">
        <v>287</v>
      </c>
      <c r="C96" s="135">
        <v>220</v>
      </c>
    </row>
    <row r="97" ht="23" customHeight="1" spans="1:3">
      <c r="A97" s="134" t="s">
        <v>288</v>
      </c>
      <c r="B97" s="134" t="s">
        <v>289</v>
      </c>
      <c r="C97" s="135">
        <v>74.8</v>
      </c>
    </row>
    <row r="98" ht="23" customHeight="1" spans="1:3">
      <c r="A98" s="134" t="s">
        <v>290</v>
      </c>
      <c r="B98" s="134" t="s">
        <v>291</v>
      </c>
      <c r="C98" s="135">
        <v>39</v>
      </c>
    </row>
    <row r="99" ht="23" customHeight="1" spans="1:3">
      <c r="A99" s="134" t="s">
        <v>292</v>
      </c>
      <c r="B99" s="134" t="s">
        <v>293</v>
      </c>
      <c r="C99" s="135">
        <v>250</v>
      </c>
    </row>
    <row r="100" ht="23" customHeight="1" spans="1:3">
      <c r="A100" s="134" t="s">
        <v>294</v>
      </c>
      <c r="B100" s="134" t="s">
        <v>295</v>
      </c>
      <c r="C100" s="135">
        <v>0.8</v>
      </c>
    </row>
    <row r="101" ht="23" customHeight="1" spans="1:3">
      <c r="A101" s="134" t="s">
        <v>296</v>
      </c>
      <c r="B101" s="134" t="s">
        <v>297</v>
      </c>
      <c r="C101" s="135">
        <v>951.28</v>
      </c>
    </row>
    <row r="102" ht="23" customHeight="1" spans="1:3">
      <c r="A102" s="134" t="s">
        <v>298</v>
      </c>
      <c r="B102" s="134" t="s">
        <v>299</v>
      </c>
      <c r="C102" s="135">
        <v>978.96</v>
      </c>
    </row>
    <row r="103" ht="23" customHeight="1" spans="1:3">
      <c r="A103" s="134" t="s">
        <v>300</v>
      </c>
      <c r="B103" s="134" t="s">
        <v>301</v>
      </c>
      <c r="C103" s="135">
        <v>165.93</v>
      </c>
    </row>
    <row r="104" ht="23" customHeight="1" spans="1:3">
      <c r="A104" s="134" t="s">
        <v>302</v>
      </c>
      <c r="B104" s="134" t="s">
        <v>303</v>
      </c>
      <c r="C104" s="135">
        <v>5.4</v>
      </c>
    </row>
    <row r="105" ht="23" customHeight="1" spans="1:3">
      <c r="A105" s="134" t="s">
        <v>304</v>
      </c>
      <c r="B105" s="134" t="s">
        <v>305</v>
      </c>
      <c r="C105" s="135">
        <v>26.61</v>
      </c>
    </row>
    <row r="106" ht="23" customHeight="1" spans="1:3">
      <c r="A106" s="134" t="s">
        <v>306</v>
      </c>
      <c r="B106" s="134" t="s">
        <v>307</v>
      </c>
      <c r="C106" s="135">
        <v>483.6</v>
      </c>
    </row>
    <row r="107" ht="23" customHeight="1" spans="1:3">
      <c r="A107" s="134" t="s">
        <v>308</v>
      </c>
      <c r="B107" s="134" t="s">
        <v>309</v>
      </c>
      <c r="C107" s="135">
        <v>1742.79</v>
      </c>
    </row>
    <row r="108" ht="23" customHeight="1" spans="1:3">
      <c r="A108" s="134" t="s">
        <v>310</v>
      </c>
      <c r="B108" s="134" t="s">
        <v>311</v>
      </c>
      <c r="C108" s="135">
        <v>263.58</v>
      </c>
    </row>
    <row r="109" ht="23" customHeight="1" spans="1:3">
      <c r="A109" s="134" t="s">
        <v>312</v>
      </c>
      <c r="B109" s="134" t="s">
        <v>135</v>
      </c>
      <c r="C109" s="135">
        <v>194.72</v>
      </c>
    </row>
    <row r="110" ht="23" customHeight="1" spans="1:3">
      <c r="A110" s="134" t="s">
        <v>313</v>
      </c>
      <c r="B110" s="134" t="s">
        <v>314</v>
      </c>
      <c r="C110" s="135">
        <v>613.63</v>
      </c>
    </row>
    <row r="111" ht="23" customHeight="1" spans="1:3">
      <c r="A111" s="134" t="s">
        <v>315</v>
      </c>
      <c r="B111" s="134" t="s">
        <v>316</v>
      </c>
      <c r="C111" s="135">
        <v>0.8</v>
      </c>
    </row>
    <row r="112" ht="23" customHeight="1" spans="1:3">
      <c r="A112" s="134" t="s">
        <v>317</v>
      </c>
      <c r="B112" s="134" t="s">
        <v>318</v>
      </c>
      <c r="C112" s="135">
        <v>80</v>
      </c>
    </row>
    <row r="113" ht="23" customHeight="1" spans="1:3">
      <c r="A113" s="134" t="s">
        <v>319</v>
      </c>
      <c r="B113" s="134" t="s">
        <v>135</v>
      </c>
      <c r="C113" s="135">
        <v>81.41</v>
      </c>
    </row>
    <row r="114" ht="23" customHeight="1" spans="1:3">
      <c r="A114" s="134" t="s">
        <v>320</v>
      </c>
      <c r="B114" s="134" t="s">
        <v>321</v>
      </c>
      <c r="C114" s="135">
        <v>4147</v>
      </c>
    </row>
    <row r="115" ht="23" customHeight="1" spans="1:3">
      <c r="A115" s="134" t="s">
        <v>322</v>
      </c>
      <c r="B115" s="134" t="s">
        <v>323</v>
      </c>
      <c r="C115" s="135">
        <v>4258</v>
      </c>
    </row>
    <row r="116" ht="23" customHeight="1" spans="1:3">
      <c r="A116" s="134" t="s">
        <v>324</v>
      </c>
      <c r="B116" s="134" t="s">
        <v>325</v>
      </c>
      <c r="C116" s="135">
        <v>150</v>
      </c>
    </row>
    <row r="117" ht="23" customHeight="1" spans="1:3">
      <c r="A117" s="134" t="s">
        <v>326</v>
      </c>
      <c r="B117" s="134" t="s">
        <v>327</v>
      </c>
      <c r="C117" s="135">
        <v>80</v>
      </c>
    </row>
    <row r="118" ht="23" customHeight="1" spans="1:3">
      <c r="A118" s="134" t="s">
        <v>328</v>
      </c>
      <c r="B118" s="134" t="s">
        <v>329</v>
      </c>
      <c r="C118" s="135">
        <v>2705.48</v>
      </c>
    </row>
    <row r="119" ht="23" customHeight="1" spans="1:3">
      <c r="A119" s="134" t="s">
        <v>330</v>
      </c>
      <c r="B119" s="134" t="s">
        <v>331</v>
      </c>
      <c r="C119" s="135">
        <v>14.26</v>
      </c>
    </row>
    <row r="120" ht="23" customHeight="1" spans="1:3">
      <c r="A120" s="134" t="s">
        <v>332</v>
      </c>
      <c r="B120" s="134" t="s">
        <v>333</v>
      </c>
      <c r="C120" s="135">
        <v>1880.5</v>
      </c>
    </row>
    <row r="121" ht="23" customHeight="1" spans="1:3">
      <c r="A121" s="134" t="s">
        <v>334</v>
      </c>
      <c r="B121" s="134" t="s">
        <v>135</v>
      </c>
      <c r="C121" s="135">
        <v>1209.06</v>
      </c>
    </row>
    <row r="122" ht="23" customHeight="1" spans="1:3">
      <c r="A122" s="134" t="s">
        <v>335</v>
      </c>
      <c r="B122" s="134" t="s">
        <v>336</v>
      </c>
      <c r="C122" s="135">
        <v>49.75</v>
      </c>
    </row>
    <row r="123" ht="23" customHeight="1" spans="1:3">
      <c r="A123" s="134" t="s">
        <v>337</v>
      </c>
      <c r="B123" s="134" t="s">
        <v>338</v>
      </c>
      <c r="C123" s="135">
        <v>78</v>
      </c>
    </row>
    <row r="124" ht="23" customHeight="1" spans="1:3">
      <c r="A124" s="134" t="s">
        <v>339</v>
      </c>
      <c r="B124" s="134" t="s">
        <v>135</v>
      </c>
      <c r="C124" s="135">
        <v>1314.77</v>
      </c>
    </row>
    <row r="125" ht="23" customHeight="1" spans="1:3">
      <c r="A125" s="134" t="s">
        <v>340</v>
      </c>
      <c r="B125" s="134" t="s">
        <v>341</v>
      </c>
      <c r="C125" s="135">
        <v>5625.08</v>
      </c>
    </row>
    <row r="126" ht="23" customHeight="1" spans="1:3">
      <c r="A126" s="134" t="s">
        <v>342</v>
      </c>
      <c r="B126" s="134" t="s">
        <v>343</v>
      </c>
      <c r="C126" s="135">
        <v>1535</v>
      </c>
    </row>
    <row r="127" ht="23" customHeight="1" spans="1:3">
      <c r="A127" s="134" t="s">
        <v>344</v>
      </c>
      <c r="B127" s="134" t="s">
        <v>345</v>
      </c>
      <c r="C127" s="135">
        <v>250</v>
      </c>
    </row>
    <row r="128" ht="23" customHeight="1" spans="1:3">
      <c r="A128" s="134" t="s">
        <v>346</v>
      </c>
      <c r="B128" s="134" t="s">
        <v>347</v>
      </c>
      <c r="C128" s="135">
        <v>154</v>
      </c>
    </row>
    <row r="129" ht="23" customHeight="1" spans="1:3">
      <c r="A129" s="134" t="s">
        <v>348</v>
      </c>
      <c r="B129" s="134" t="s">
        <v>349</v>
      </c>
      <c r="C129" s="135">
        <v>2740.13</v>
      </c>
    </row>
    <row r="130" ht="23" customHeight="1" spans="1:3">
      <c r="A130" s="134" t="s">
        <v>350</v>
      </c>
      <c r="B130" s="134" t="s">
        <v>351</v>
      </c>
      <c r="C130" s="135">
        <v>5044.83</v>
      </c>
    </row>
    <row r="131" ht="23" customHeight="1" spans="1:3">
      <c r="A131" s="134" t="s">
        <v>352</v>
      </c>
      <c r="B131" s="134" t="s">
        <v>353</v>
      </c>
      <c r="C131" s="135">
        <v>1144.96</v>
      </c>
    </row>
    <row r="132" ht="23" customHeight="1" spans="1:3">
      <c r="A132" s="134" t="s">
        <v>354</v>
      </c>
      <c r="B132" s="134" t="s">
        <v>355</v>
      </c>
      <c r="C132" s="135">
        <v>830.42</v>
      </c>
    </row>
    <row r="133" ht="23" customHeight="1" spans="1:3">
      <c r="A133" s="134" t="s">
        <v>356</v>
      </c>
      <c r="B133" s="134" t="s">
        <v>357</v>
      </c>
      <c r="C133" s="135">
        <v>340.83</v>
      </c>
    </row>
    <row r="134" ht="23" customHeight="1" spans="1:3">
      <c r="A134" s="134" t="s">
        <v>358</v>
      </c>
      <c r="B134" s="134" t="s">
        <v>359</v>
      </c>
      <c r="C134" s="135">
        <v>1410.25</v>
      </c>
    </row>
    <row r="135" ht="23" customHeight="1" spans="1:3">
      <c r="A135" s="134" t="s">
        <v>360</v>
      </c>
      <c r="B135" s="134" t="s">
        <v>361</v>
      </c>
      <c r="C135" s="135">
        <v>10358.5</v>
      </c>
    </row>
    <row r="136" ht="23" customHeight="1" spans="1:3">
      <c r="A136" s="134" t="s">
        <v>362</v>
      </c>
      <c r="B136" s="134" t="s">
        <v>363</v>
      </c>
      <c r="C136" s="135">
        <v>580.18</v>
      </c>
    </row>
    <row r="137" ht="23" customHeight="1" spans="1:3">
      <c r="A137" s="134" t="s">
        <v>364</v>
      </c>
      <c r="B137" s="134" t="s">
        <v>365</v>
      </c>
      <c r="C137" s="135">
        <v>984.9</v>
      </c>
    </row>
    <row r="138" ht="23" customHeight="1" spans="1:3">
      <c r="A138" s="134" t="s">
        <v>366</v>
      </c>
      <c r="B138" s="134" t="s">
        <v>367</v>
      </c>
      <c r="C138" s="135">
        <v>19.9</v>
      </c>
    </row>
    <row r="139" ht="23" customHeight="1" spans="1:3">
      <c r="A139" s="134" t="s">
        <v>368</v>
      </c>
      <c r="B139" s="134" t="s">
        <v>369</v>
      </c>
      <c r="C139" s="135">
        <v>64.5</v>
      </c>
    </row>
    <row r="140" ht="23" customHeight="1" spans="1:3">
      <c r="A140" s="134" t="s">
        <v>370</v>
      </c>
      <c r="B140" s="134" t="s">
        <v>371</v>
      </c>
      <c r="C140" s="135">
        <v>700.69</v>
      </c>
    </row>
    <row r="141" ht="23" customHeight="1" spans="1:3">
      <c r="A141" s="134" t="s">
        <v>372</v>
      </c>
      <c r="B141" s="134" t="s">
        <v>373</v>
      </c>
      <c r="C141" s="135">
        <v>4496.48</v>
      </c>
    </row>
    <row r="142" ht="23" customHeight="1" spans="1:3">
      <c r="A142" s="134" t="s">
        <v>374</v>
      </c>
      <c r="B142" s="134" t="s">
        <v>375</v>
      </c>
      <c r="C142" s="135">
        <v>9174.32</v>
      </c>
    </row>
    <row r="143" ht="23" customHeight="1" spans="1:3">
      <c r="A143" s="134" t="s">
        <v>376</v>
      </c>
      <c r="B143" s="134" t="s">
        <v>377</v>
      </c>
      <c r="C143" s="135">
        <v>563</v>
      </c>
    </row>
    <row r="144" ht="23" customHeight="1" spans="1:3">
      <c r="A144" s="134" t="s">
        <v>378</v>
      </c>
      <c r="B144" s="134" t="s">
        <v>379</v>
      </c>
      <c r="C144" s="135">
        <v>1016.88</v>
      </c>
    </row>
    <row r="145" ht="23" customHeight="1" spans="1:3">
      <c r="A145" s="134" t="s">
        <v>380</v>
      </c>
      <c r="B145" s="134" t="s">
        <v>381</v>
      </c>
      <c r="C145" s="135">
        <v>40</v>
      </c>
    </row>
    <row r="146" ht="23" customHeight="1" spans="1:3">
      <c r="A146" s="134" t="s">
        <v>382</v>
      </c>
      <c r="B146" s="134" t="s">
        <v>383</v>
      </c>
      <c r="C146" s="135">
        <v>33.93</v>
      </c>
    </row>
    <row r="147" ht="23" customHeight="1" spans="1:3">
      <c r="A147" s="134" t="s">
        <v>384</v>
      </c>
      <c r="B147" s="134" t="s">
        <v>135</v>
      </c>
      <c r="C147" s="135">
        <v>435.65</v>
      </c>
    </row>
    <row r="148" ht="23" customHeight="1" spans="1:3">
      <c r="A148" s="134" t="s">
        <v>385</v>
      </c>
      <c r="B148" s="134" t="s">
        <v>386</v>
      </c>
      <c r="C148" s="135">
        <v>16.03</v>
      </c>
    </row>
    <row r="149" ht="15" spans="1:3">
      <c r="A149" s="136" t="s">
        <v>387</v>
      </c>
      <c r="B149" s="137" t="s">
        <v>388</v>
      </c>
      <c r="C149" s="135">
        <v>313</v>
      </c>
    </row>
    <row r="150" ht="23" customHeight="1" spans="1:3">
      <c r="A150" s="134" t="s">
        <v>389</v>
      </c>
      <c r="B150" s="134" t="s">
        <v>390</v>
      </c>
      <c r="C150" s="135">
        <v>29.88</v>
      </c>
    </row>
    <row r="151" ht="23" customHeight="1" spans="1:3">
      <c r="A151" s="134" t="s">
        <v>391</v>
      </c>
      <c r="B151" s="134" t="s">
        <v>135</v>
      </c>
      <c r="C151" s="135">
        <v>34</v>
      </c>
    </row>
    <row r="152" ht="23" customHeight="1" spans="1:3">
      <c r="A152" s="134" t="s">
        <v>392</v>
      </c>
      <c r="B152" s="134" t="s">
        <v>393</v>
      </c>
      <c r="C152" s="135">
        <v>2668</v>
      </c>
    </row>
    <row r="153" ht="23" customHeight="1" spans="1:3">
      <c r="A153" s="134" t="s">
        <v>394</v>
      </c>
      <c r="B153" s="134" t="s">
        <v>395</v>
      </c>
      <c r="C153" s="135">
        <v>250</v>
      </c>
    </row>
    <row r="154" ht="23" customHeight="1" spans="1:3">
      <c r="A154" s="134" t="s">
        <v>396</v>
      </c>
      <c r="B154" s="134" t="s">
        <v>397</v>
      </c>
      <c r="C154" s="135">
        <v>680</v>
      </c>
    </row>
    <row r="155" ht="23" customHeight="1" spans="1:3">
      <c r="A155" s="134" t="s">
        <v>398</v>
      </c>
      <c r="B155" s="134" t="s">
        <v>399</v>
      </c>
      <c r="C155" s="135">
        <v>47.2</v>
      </c>
    </row>
    <row r="156" ht="23" customHeight="1" spans="1:3">
      <c r="A156" s="134" t="s">
        <v>400</v>
      </c>
      <c r="B156" s="134" t="s">
        <v>401</v>
      </c>
      <c r="C156" s="135">
        <v>83.58</v>
      </c>
    </row>
    <row r="157" ht="23" customHeight="1" spans="1:3">
      <c r="A157" s="134" t="s">
        <v>402</v>
      </c>
      <c r="B157" s="134" t="s">
        <v>135</v>
      </c>
      <c r="C157" s="135">
        <v>3432.26</v>
      </c>
    </row>
    <row r="158" ht="23" customHeight="1" spans="1:3">
      <c r="A158" s="134" t="s">
        <v>403</v>
      </c>
      <c r="B158" s="134" t="s">
        <v>404</v>
      </c>
      <c r="C158" s="135">
        <v>170.46</v>
      </c>
    </row>
    <row r="159" ht="23" customHeight="1" spans="1:3">
      <c r="A159" s="134" t="s">
        <v>405</v>
      </c>
      <c r="B159" s="134" t="s">
        <v>406</v>
      </c>
      <c r="C159" s="135">
        <v>2652.6</v>
      </c>
    </row>
    <row r="160" ht="23" customHeight="1" spans="1:3">
      <c r="A160" s="134" t="s">
        <v>407</v>
      </c>
      <c r="B160" s="134" t="s">
        <v>408</v>
      </c>
      <c r="C160" s="135">
        <v>15558.62</v>
      </c>
    </row>
    <row r="161" ht="23" customHeight="1" spans="1:3">
      <c r="A161" s="134" t="s">
        <v>409</v>
      </c>
      <c r="B161" s="134" t="s">
        <v>410</v>
      </c>
      <c r="C161" s="135">
        <v>100</v>
      </c>
    </row>
    <row r="162" ht="23" customHeight="1" spans="1:3">
      <c r="A162" s="134" t="s">
        <v>411</v>
      </c>
      <c r="B162" s="134" t="s">
        <v>135</v>
      </c>
      <c r="C162" s="135">
        <v>3124.37</v>
      </c>
    </row>
    <row r="163" ht="23" customHeight="1" spans="1:3">
      <c r="A163" s="134" t="s">
        <v>412</v>
      </c>
      <c r="B163" s="134" t="s">
        <v>413</v>
      </c>
      <c r="C163" s="135">
        <v>68.86</v>
      </c>
    </row>
    <row r="164" ht="23" customHeight="1" spans="1:3">
      <c r="A164" s="134" t="s">
        <v>414</v>
      </c>
      <c r="B164" s="134" t="s">
        <v>415</v>
      </c>
      <c r="C164" s="135">
        <v>165.85</v>
      </c>
    </row>
    <row r="165" ht="23" customHeight="1" spans="1:3">
      <c r="A165" s="134" t="s">
        <v>416</v>
      </c>
      <c r="B165" s="134" t="s">
        <v>417</v>
      </c>
      <c r="C165" s="135">
        <v>37.3</v>
      </c>
    </row>
    <row r="166" ht="23" customHeight="1" spans="1:3">
      <c r="A166" s="134" t="s">
        <v>418</v>
      </c>
      <c r="B166" s="134" t="s">
        <v>419</v>
      </c>
      <c r="C166" s="135">
        <v>1483</v>
      </c>
    </row>
    <row r="167" ht="23" customHeight="1" spans="1:3">
      <c r="A167" s="134" t="s">
        <v>420</v>
      </c>
      <c r="B167" s="134" t="s">
        <v>421</v>
      </c>
      <c r="C167" s="135">
        <v>566.03</v>
      </c>
    </row>
    <row r="168" ht="23" customHeight="1" spans="1:3">
      <c r="A168" s="134" t="s">
        <v>422</v>
      </c>
      <c r="B168" s="134" t="s">
        <v>423</v>
      </c>
      <c r="C168" s="135">
        <v>136.6</v>
      </c>
    </row>
    <row r="169" ht="23" customHeight="1" spans="1:3">
      <c r="A169" s="134" t="s">
        <v>424</v>
      </c>
      <c r="B169" s="134" t="s">
        <v>425</v>
      </c>
      <c r="C169" s="135">
        <v>561.13</v>
      </c>
    </row>
    <row r="170" ht="23" customHeight="1" spans="1:3">
      <c r="A170" s="134" t="s">
        <v>426</v>
      </c>
      <c r="B170" s="134" t="s">
        <v>427</v>
      </c>
      <c r="C170" s="135">
        <v>198</v>
      </c>
    </row>
    <row r="171" ht="23" customHeight="1" spans="1:3">
      <c r="A171" s="134" t="s">
        <v>428</v>
      </c>
      <c r="B171" s="134" t="s">
        <v>429</v>
      </c>
      <c r="C171" s="135">
        <v>5900</v>
      </c>
    </row>
    <row r="172" ht="23" customHeight="1" spans="1:3">
      <c r="A172" s="134" t="s">
        <v>430</v>
      </c>
      <c r="B172" s="134" t="s">
        <v>431</v>
      </c>
      <c r="C172" s="135">
        <v>32.85</v>
      </c>
    </row>
    <row r="173" ht="23" customHeight="1" spans="1:3">
      <c r="A173" s="134" t="s">
        <v>432</v>
      </c>
      <c r="B173" s="134" t="s">
        <v>135</v>
      </c>
      <c r="C173" s="135">
        <v>1180.3</v>
      </c>
    </row>
    <row r="174" ht="23" customHeight="1" spans="1:3">
      <c r="A174" s="134" t="s">
        <v>433</v>
      </c>
      <c r="B174" s="134" t="s">
        <v>434</v>
      </c>
      <c r="C174" s="135">
        <v>202.01</v>
      </c>
    </row>
    <row r="175" ht="23" customHeight="1" spans="1:3">
      <c r="A175" s="134" t="s">
        <v>435</v>
      </c>
      <c r="B175" s="134" t="s">
        <v>436</v>
      </c>
      <c r="C175" s="135">
        <v>188.48</v>
      </c>
    </row>
    <row r="176" ht="23" customHeight="1" spans="1:3">
      <c r="A176" s="134" t="s">
        <v>437</v>
      </c>
      <c r="B176" s="134" t="s">
        <v>438</v>
      </c>
      <c r="C176" s="135">
        <v>573.35</v>
      </c>
    </row>
    <row r="177" ht="23" customHeight="1" spans="1:3">
      <c r="A177" s="134" t="s">
        <v>439</v>
      </c>
      <c r="B177" s="134" t="s">
        <v>440</v>
      </c>
      <c r="C177" s="135">
        <v>29</v>
      </c>
    </row>
    <row r="178" ht="23" customHeight="1" spans="1:3">
      <c r="A178" s="134" t="s">
        <v>441</v>
      </c>
      <c r="B178" s="134" t="s">
        <v>442</v>
      </c>
      <c r="C178" s="135">
        <v>93</v>
      </c>
    </row>
    <row r="179" ht="15" spans="1:3">
      <c r="A179" s="136" t="s">
        <v>443</v>
      </c>
      <c r="B179" s="137" t="s">
        <v>444</v>
      </c>
      <c r="C179" s="135">
        <v>1267.62</v>
      </c>
    </row>
    <row r="180" ht="23" customHeight="1" spans="1:3">
      <c r="A180" s="134" t="s">
        <v>445</v>
      </c>
      <c r="B180" s="134" t="s">
        <v>446</v>
      </c>
      <c r="C180" s="135">
        <v>1359.04</v>
      </c>
    </row>
    <row r="181" ht="23" customHeight="1" spans="1:3">
      <c r="A181" s="134" t="s">
        <v>447</v>
      </c>
      <c r="B181" s="134" t="s">
        <v>135</v>
      </c>
      <c r="C181" s="135">
        <v>4242.3</v>
      </c>
    </row>
    <row r="182" ht="23" customHeight="1" spans="1:3">
      <c r="A182" s="134" t="s">
        <v>448</v>
      </c>
      <c r="B182" s="134" t="s">
        <v>449</v>
      </c>
      <c r="C182" s="135">
        <v>9700</v>
      </c>
    </row>
    <row r="183" ht="23" customHeight="1" spans="1:3">
      <c r="A183" s="134" t="s">
        <v>450</v>
      </c>
      <c r="B183" s="134" t="s">
        <v>451</v>
      </c>
      <c r="C183" s="135">
        <v>789.3</v>
      </c>
    </row>
    <row r="184" ht="23" customHeight="1" spans="1:3">
      <c r="A184" s="134" t="s">
        <v>452</v>
      </c>
      <c r="B184" s="134" t="s">
        <v>453</v>
      </c>
      <c r="C184" s="135">
        <v>110</v>
      </c>
    </row>
    <row r="185" ht="23" customHeight="1" spans="1:3">
      <c r="A185" s="134" t="s">
        <v>454</v>
      </c>
      <c r="B185" s="134" t="s">
        <v>455</v>
      </c>
      <c r="C185" s="135">
        <v>8018.14</v>
      </c>
    </row>
    <row r="186" ht="23" customHeight="1" spans="1:3">
      <c r="A186" s="134" t="s">
        <v>456</v>
      </c>
      <c r="B186" s="134" t="s">
        <v>457</v>
      </c>
      <c r="C186" s="135">
        <v>70</v>
      </c>
    </row>
    <row r="187" ht="23" customHeight="1" spans="1:3">
      <c r="A187" s="134" t="s">
        <v>458</v>
      </c>
      <c r="B187" s="134" t="s">
        <v>459</v>
      </c>
      <c r="C187" s="135">
        <v>296</v>
      </c>
    </row>
    <row r="188" ht="23" customHeight="1" spans="1:3">
      <c r="A188" s="134" t="s">
        <v>460</v>
      </c>
      <c r="B188" s="134" t="s">
        <v>135</v>
      </c>
      <c r="C188" s="135">
        <v>75.5</v>
      </c>
    </row>
    <row r="189" ht="23" customHeight="1" spans="1:3">
      <c r="A189" s="134" t="s">
        <v>461</v>
      </c>
      <c r="B189" s="134" t="s">
        <v>462</v>
      </c>
      <c r="C189" s="135">
        <v>10095.41</v>
      </c>
    </row>
    <row r="190" ht="23" customHeight="1" spans="1:3">
      <c r="A190" s="134" t="s">
        <v>463</v>
      </c>
      <c r="B190" s="134" t="s">
        <v>464</v>
      </c>
      <c r="C190" s="135">
        <v>5225.05</v>
      </c>
    </row>
    <row r="191" ht="23" customHeight="1" spans="1:3">
      <c r="A191" s="134" t="s">
        <v>465</v>
      </c>
      <c r="B191" s="134" t="s">
        <v>466</v>
      </c>
      <c r="C191" s="135">
        <v>1019</v>
      </c>
    </row>
    <row r="192" ht="23" customHeight="1" spans="1:3">
      <c r="A192" s="134" t="s">
        <v>467</v>
      </c>
      <c r="B192" s="134" t="s">
        <v>468</v>
      </c>
      <c r="C192" s="135">
        <v>1513.55</v>
      </c>
    </row>
    <row r="193" ht="23" customHeight="1" spans="1:3">
      <c r="A193" s="134" t="s">
        <v>469</v>
      </c>
      <c r="B193" s="134" t="s">
        <v>470</v>
      </c>
      <c r="C193" s="135">
        <v>300</v>
      </c>
    </row>
    <row r="194" ht="23" customHeight="1" spans="1:3">
      <c r="A194" s="134" t="s">
        <v>471</v>
      </c>
      <c r="B194" s="134" t="s">
        <v>472</v>
      </c>
      <c r="C194" s="135">
        <v>71.13</v>
      </c>
    </row>
    <row r="195" ht="23" customHeight="1" spans="1:3">
      <c r="A195" s="134" t="s">
        <v>473</v>
      </c>
      <c r="B195" s="134" t="s">
        <v>474</v>
      </c>
      <c r="C195" s="135">
        <v>76.26</v>
      </c>
    </row>
    <row r="196" ht="23" customHeight="1" spans="1:3">
      <c r="A196" s="134" t="s">
        <v>475</v>
      </c>
      <c r="B196" s="134" t="s">
        <v>476</v>
      </c>
      <c r="C196" s="135">
        <v>82</v>
      </c>
    </row>
    <row r="197" ht="23" customHeight="1" spans="1:3">
      <c r="A197" s="134" t="s">
        <v>477</v>
      </c>
      <c r="B197" s="134" t="s">
        <v>135</v>
      </c>
      <c r="C197" s="135">
        <v>1614.37</v>
      </c>
    </row>
    <row r="198" ht="23" customHeight="1" spans="1:3">
      <c r="A198" s="134" t="s">
        <v>478</v>
      </c>
      <c r="B198" s="134" t="s">
        <v>479</v>
      </c>
      <c r="C198" s="135">
        <v>2295</v>
      </c>
    </row>
    <row r="199" ht="23" customHeight="1" spans="1:3">
      <c r="A199" s="134" t="s">
        <v>480</v>
      </c>
      <c r="B199" s="134" t="s">
        <v>481</v>
      </c>
      <c r="C199" s="135">
        <v>500</v>
      </c>
    </row>
    <row r="200" ht="23" customHeight="1" spans="1:3">
      <c r="A200" s="134" t="s">
        <v>482</v>
      </c>
      <c r="B200" s="134" t="s">
        <v>483</v>
      </c>
      <c r="C200" s="135">
        <v>6</v>
      </c>
    </row>
    <row r="201" ht="23" customHeight="1" spans="1:3">
      <c r="A201" s="134" t="s">
        <v>484</v>
      </c>
      <c r="B201" s="134" t="s">
        <v>485</v>
      </c>
      <c r="C201" s="135">
        <v>3000</v>
      </c>
    </row>
    <row r="202" ht="23" customHeight="1" spans="1:3">
      <c r="A202" s="134" t="s">
        <v>486</v>
      </c>
      <c r="B202" s="134" t="s">
        <v>487</v>
      </c>
      <c r="C202" s="135">
        <v>360</v>
      </c>
    </row>
    <row r="203" ht="23" customHeight="1" spans="1:3">
      <c r="A203" s="134" t="s">
        <v>488</v>
      </c>
      <c r="B203" s="134" t="s">
        <v>489</v>
      </c>
      <c r="C203" s="135">
        <v>533.12</v>
      </c>
    </row>
    <row r="204" ht="23" customHeight="1" spans="1:3">
      <c r="A204" s="134" t="s">
        <v>490</v>
      </c>
      <c r="B204" s="134" t="s">
        <v>491</v>
      </c>
      <c r="C204" s="135">
        <v>350</v>
      </c>
    </row>
    <row r="205" ht="23" customHeight="1" spans="1:3">
      <c r="A205" s="134" t="s">
        <v>492</v>
      </c>
      <c r="B205" s="134" t="s">
        <v>135</v>
      </c>
      <c r="C205" s="135">
        <v>208.53</v>
      </c>
    </row>
    <row r="206" ht="23" customHeight="1" spans="1:3">
      <c r="A206" s="134" t="s">
        <v>493</v>
      </c>
      <c r="B206" s="134" t="s">
        <v>494</v>
      </c>
      <c r="C206" s="135">
        <v>15</v>
      </c>
    </row>
    <row r="207" ht="23" customHeight="1" spans="1:3">
      <c r="A207" s="134" t="s">
        <v>495</v>
      </c>
      <c r="B207" s="134" t="s">
        <v>496</v>
      </c>
      <c r="C207" s="135">
        <v>10</v>
      </c>
    </row>
    <row r="208" ht="23" customHeight="1" spans="1:3">
      <c r="A208" s="134" t="s">
        <v>497</v>
      </c>
      <c r="B208" s="134" t="s">
        <v>135</v>
      </c>
      <c r="C208" s="135">
        <v>2729.9</v>
      </c>
    </row>
    <row r="209" ht="23" customHeight="1" spans="1:3">
      <c r="A209" s="134" t="s">
        <v>498</v>
      </c>
      <c r="B209" s="134" t="s">
        <v>499</v>
      </c>
      <c r="C209" s="135">
        <v>86.52</v>
      </c>
    </row>
    <row r="210" ht="23" customHeight="1" spans="1:3">
      <c r="A210" s="134" t="s">
        <v>500</v>
      </c>
      <c r="B210" s="134" t="s">
        <v>135</v>
      </c>
      <c r="C210" s="135">
        <v>261.88</v>
      </c>
    </row>
    <row r="211" ht="23" customHeight="1" spans="1:3">
      <c r="A211" s="134" t="s">
        <v>501</v>
      </c>
      <c r="B211" s="134" t="s">
        <v>502</v>
      </c>
      <c r="C211" s="135">
        <v>121.63</v>
      </c>
    </row>
    <row r="212" ht="23" customHeight="1" spans="1:3">
      <c r="A212" s="134" t="s">
        <v>503</v>
      </c>
      <c r="B212" s="134" t="s">
        <v>504</v>
      </c>
      <c r="C212" s="135">
        <v>3342.03</v>
      </c>
    </row>
    <row r="213" ht="23" customHeight="1" spans="1:3">
      <c r="A213" s="134" t="s">
        <v>505</v>
      </c>
      <c r="B213" s="134" t="s">
        <v>506</v>
      </c>
      <c r="C213" s="135">
        <v>81.5</v>
      </c>
    </row>
    <row r="214" ht="23" customHeight="1" spans="1:3">
      <c r="A214" s="134" t="s">
        <v>507</v>
      </c>
      <c r="B214" s="134" t="s">
        <v>508</v>
      </c>
      <c r="C214" s="135">
        <v>100</v>
      </c>
    </row>
    <row r="215" ht="23" customHeight="1" spans="1:3">
      <c r="A215" s="134" t="s">
        <v>509</v>
      </c>
      <c r="B215" s="134" t="s">
        <v>510</v>
      </c>
      <c r="C215" s="135">
        <v>9472.6</v>
      </c>
    </row>
    <row r="216" ht="23" customHeight="1" spans="1:3">
      <c r="A216" s="134" t="s">
        <v>511</v>
      </c>
      <c r="B216" s="134" t="s">
        <v>512</v>
      </c>
      <c r="C216" s="135">
        <v>40</v>
      </c>
    </row>
    <row r="217" ht="23" customHeight="1" spans="1:3">
      <c r="A217" s="134" t="s">
        <v>513</v>
      </c>
      <c r="B217" s="134" t="s">
        <v>514</v>
      </c>
      <c r="C217" s="135">
        <v>450</v>
      </c>
    </row>
    <row r="218" ht="23" customHeight="1" spans="1:3">
      <c r="A218" s="134" t="s">
        <v>515</v>
      </c>
      <c r="B218" s="134" t="s">
        <v>135</v>
      </c>
      <c r="C218" s="135">
        <v>667.4</v>
      </c>
    </row>
    <row r="219" ht="23" customHeight="1" spans="1:3">
      <c r="A219" s="134" t="s">
        <v>516</v>
      </c>
      <c r="B219" s="134" t="s">
        <v>135</v>
      </c>
      <c r="C219" s="135">
        <v>2045</v>
      </c>
    </row>
    <row r="220" ht="23" customHeight="1" spans="1:3">
      <c r="A220" s="134" t="s">
        <v>517</v>
      </c>
      <c r="B220" s="134" t="s">
        <v>518</v>
      </c>
      <c r="C220" s="135">
        <v>400</v>
      </c>
    </row>
    <row r="221" ht="23" customHeight="1" spans="1:3">
      <c r="A221" s="134" t="s">
        <v>519</v>
      </c>
      <c r="B221" s="134" t="s">
        <v>520</v>
      </c>
      <c r="C221" s="135">
        <v>58.08</v>
      </c>
    </row>
    <row r="222" ht="23" customHeight="1" spans="1:3">
      <c r="A222" s="134" t="s">
        <v>521</v>
      </c>
      <c r="B222" s="134" t="s">
        <v>522</v>
      </c>
      <c r="C222" s="135">
        <v>323</v>
      </c>
    </row>
    <row r="223" ht="23" customHeight="1" spans="1:3">
      <c r="A223" s="134" t="s">
        <v>523</v>
      </c>
      <c r="B223" s="134" t="s">
        <v>524</v>
      </c>
      <c r="C223" s="135">
        <v>57.42</v>
      </c>
    </row>
    <row r="224" ht="23" customHeight="1" spans="1:3">
      <c r="A224" s="134" t="s">
        <v>525</v>
      </c>
      <c r="B224" s="134" t="s">
        <v>526</v>
      </c>
      <c r="C224" s="135">
        <v>200</v>
      </c>
    </row>
    <row r="225" ht="23" customHeight="1" spans="1:3">
      <c r="A225" s="134" t="s">
        <v>121</v>
      </c>
      <c r="B225" s="134" t="s">
        <v>122</v>
      </c>
      <c r="C225" s="135">
        <v>5550</v>
      </c>
    </row>
    <row r="226" ht="23" customHeight="1" spans="1:3">
      <c r="A226" s="134" t="s">
        <v>527</v>
      </c>
      <c r="B226" s="134" t="s">
        <v>124</v>
      </c>
      <c r="C226" s="135">
        <v>6811</v>
      </c>
    </row>
    <row r="227" ht="23" customHeight="1" spans="1:3">
      <c r="A227" s="134" t="s">
        <v>528</v>
      </c>
      <c r="B227" s="134" t="s">
        <v>529</v>
      </c>
      <c r="C227" s="135">
        <v>53247</v>
      </c>
    </row>
    <row r="228" ht="23" customHeight="1" spans="1:3">
      <c r="A228" s="138"/>
      <c r="B228" s="138" t="s">
        <v>530</v>
      </c>
      <c r="C228" s="139">
        <f>SUM(C6:C227)</f>
        <v>554086.27</v>
      </c>
    </row>
  </sheetData>
  <autoFilter xmlns:etc="http://www.wps.cn/officeDocument/2017/etCustomData" ref="A4:C228" etc:filterBottomFollowUsedRange="0">
    <extLst/>
  </autoFilter>
  <mergeCells count="2">
    <mergeCell ref="A2:C2"/>
    <mergeCell ref="A4:B4"/>
  </mergeCells>
  <pageMargins left="0.7" right="0.7" top="0.75" bottom="0.75" header="0.3" footer="0.3"/>
  <pageSetup paperSize="9" orientation="portrait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H5" sqref="H5"/>
    </sheetView>
  </sheetViews>
  <sheetFormatPr defaultColWidth="9" defaultRowHeight="13.5" outlineLevelCol="2"/>
  <cols>
    <col min="1" max="1" width="38.375" customWidth="1"/>
    <col min="2" max="3" width="24.625" customWidth="1"/>
  </cols>
  <sheetData>
    <row r="1" ht="14.25" spans="1:3">
      <c r="A1" s="102" t="s">
        <v>531</v>
      </c>
      <c r="B1" s="103"/>
      <c r="C1" s="104"/>
    </row>
    <row r="2" ht="33" customHeight="1" spans="1:3">
      <c r="A2" s="105" t="s">
        <v>532</v>
      </c>
      <c r="B2" s="106"/>
      <c r="C2" s="107"/>
    </row>
    <row r="3" ht="14.25" spans="1:3">
      <c r="A3" s="108"/>
      <c r="B3" s="103"/>
      <c r="C3" s="109" t="s">
        <v>18</v>
      </c>
    </row>
    <row r="4" ht="29" customHeight="1" spans="1:3">
      <c r="A4" s="110" t="s">
        <v>533</v>
      </c>
      <c r="B4" s="111" t="s">
        <v>24</v>
      </c>
      <c r="C4" s="112" t="s">
        <v>534</v>
      </c>
    </row>
    <row r="5" ht="30" customHeight="1" spans="1:3">
      <c r="A5" s="113" t="s">
        <v>535</v>
      </c>
      <c r="B5" s="114">
        <v>145690</v>
      </c>
      <c r="C5" s="115"/>
    </row>
    <row r="6" ht="30" customHeight="1" spans="1:3">
      <c r="A6" s="113" t="s">
        <v>536</v>
      </c>
      <c r="B6" s="114">
        <v>73907</v>
      </c>
      <c r="C6" s="116"/>
    </row>
    <row r="7" ht="30" customHeight="1" spans="1:3">
      <c r="A7" s="113" t="s">
        <v>537</v>
      </c>
      <c r="B7" s="114">
        <v>33570</v>
      </c>
      <c r="C7" s="116"/>
    </row>
    <row r="8" ht="30" customHeight="1" spans="1:3">
      <c r="A8" s="113" t="s">
        <v>538</v>
      </c>
      <c r="B8" s="114">
        <v>24542</v>
      </c>
      <c r="C8" s="116"/>
    </row>
    <row r="9" ht="30" customHeight="1" spans="1:3">
      <c r="A9" s="113" t="s">
        <v>539</v>
      </c>
      <c r="B9" s="114">
        <v>142760</v>
      </c>
      <c r="C9" s="116"/>
    </row>
    <row r="10" ht="30" customHeight="1" spans="1:3">
      <c r="A10" s="113" t="s">
        <v>540</v>
      </c>
      <c r="B10" s="114">
        <v>1307</v>
      </c>
      <c r="C10" s="116"/>
    </row>
    <row r="11" ht="30" customHeight="1" spans="1:3">
      <c r="A11" s="113" t="s">
        <v>541</v>
      </c>
      <c r="B11" s="114">
        <v>1041</v>
      </c>
      <c r="C11" s="116"/>
    </row>
    <row r="12" ht="30" customHeight="1" spans="1:3">
      <c r="A12" s="113" t="s">
        <v>542</v>
      </c>
      <c r="B12" s="114"/>
      <c r="C12" s="116"/>
    </row>
    <row r="13" ht="30" customHeight="1" spans="1:3">
      <c r="A13" s="113" t="s">
        <v>543</v>
      </c>
      <c r="B13" s="114">
        <v>49882</v>
      </c>
      <c r="C13" s="116"/>
    </row>
    <row r="14" ht="30" customHeight="1" spans="1:3">
      <c r="A14" s="113" t="s">
        <v>544</v>
      </c>
      <c r="B14" s="114">
        <v>15779</v>
      </c>
      <c r="C14" s="116"/>
    </row>
    <row r="15" ht="30" customHeight="1" spans="1:3">
      <c r="A15" s="113" t="s">
        <v>545</v>
      </c>
      <c r="B15" s="114">
        <v>53247</v>
      </c>
      <c r="C15" s="115"/>
    </row>
    <row r="16" ht="30" customHeight="1" spans="1:3">
      <c r="A16" s="113" t="s">
        <v>546</v>
      </c>
      <c r="B16" s="114">
        <v>248516</v>
      </c>
      <c r="C16" s="115"/>
    </row>
    <row r="17" ht="30" customHeight="1" spans="1:3">
      <c r="A17" s="113" t="s">
        <v>547</v>
      </c>
      <c r="B17" s="114">
        <v>38511</v>
      </c>
      <c r="C17" s="117"/>
    </row>
    <row r="18" ht="30" customHeight="1" spans="1:3">
      <c r="A18" s="113" t="s">
        <v>548</v>
      </c>
      <c r="B18" s="114">
        <v>5550</v>
      </c>
      <c r="C18" s="117"/>
    </row>
    <row r="19" ht="30" customHeight="1" spans="1:3">
      <c r="A19" s="113" t="s">
        <v>549</v>
      </c>
      <c r="B19" s="114">
        <v>6811</v>
      </c>
      <c r="C19" s="117"/>
    </row>
    <row r="20" ht="30" customHeight="1" spans="1:3">
      <c r="A20" s="118" t="s">
        <v>550</v>
      </c>
      <c r="B20" s="119">
        <f>SUM(B5:B19)</f>
        <v>841113</v>
      </c>
      <c r="C20" s="117"/>
    </row>
  </sheetData>
  <mergeCells count="1">
    <mergeCell ref="A2:C2"/>
  </mergeCells>
  <pageMargins left="0.75" right="0.75" top="1" bottom="1" header="0.5" footer="0.5"/>
  <pageSetup paperSize="9" orientation="portrait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A2" sqref="A2:H2"/>
    </sheetView>
  </sheetViews>
  <sheetFormatPr defaultColWidth="9" defaultRowHeight="13.5" outlineLevelCol="7"/>
  <cols>
    <col min="1" max="8" width="20.625" customWidth="1"/>
  </cols>
  <sheetData>
    <row r="1" ht="14.25" spans="1:8">
      <c r="A1" s="2" t="s">
        <v>551</v>
      </c>
      <c r="B1" s="2"/>
      <c r="C1" s="2"/>
      <c r="D1" s="14"/>
      <c r="E1" s="14"/>
      <c r="F1" s="14"/>
      <c r="G1" s="14"/>
      <c r="H1" s="14"/>
    </row>
    <row r="2" ht="27" spans="1:8">
      <c r="A2" s="92" t="s">
        <v>552</v>
      </c>
      <c r="B2" s="92"/>
      <c r="C2" s="92"/>
      <c r="D2" s="92"/>
      <c r="E2" s="92"/>
      <c r="F2" s="92"/>
      <c r="G2" s="92"/>
      <c r="H2" s="92"/>
    </row>
    <row r="3" ht="27" spans="1:8">
      <c r="A3" s="93" t="s">
        <v>553</v>
      </c>
      <c r="B3" s="93"/>
      <c r="C3" s="93"/>
      <c r="D3" s="93"/>
      <c r="E3" s="93"/>
      <c r="F3" s="93"/>
      <c r="G3" s="93"/>
      <c r="H3" s="92"/>
    </row>
    <row r="4" ht="14.25" spans="1:8">
      <c r="A4" s="2"/>
      <c r="B4" s="2"/>
      <c r="C4" s="2"/>
      <c r="D4" s="2"/>
      <c r="E4" s="2"/>
      <c r="F4" s="2"/>
      <c r="G4" s="94" t="s">
        <v>18</v>
      </c>
      <c r="H4" s="14"/>
    </row>
    <row r="5" ht="30" customHeight="1" spans="1:8">
      <c r="A5" s="7" t="s">
        <v>554</v>
      </c>
      <c r="B5" s="7" t="s">
        <v>555</v>
      </c>
      <c r="C5" s="7" t="s">
        <v>556</v>
      </c>
      <c r="D5" s="7"/>
      <c r="E5" s="7"/>
      <c r="F5" s="7"/>
      <c r="G5" s="7"/>
      <c r="H5" s="7" t="s">
        <v>557</v>
      </c>
    </row>
    <row r="6" ht="30" customHeight="1" spans="1:8">
      <c r="A6" s="8" t="s">
        <v>558</v>
      </c>
      <c r="B6" s="95">
        <v>0</v>
      </c>
      <c r="C6" s="95">
        <v>0</v>
      </c>
      <c r="D6" s="95">
        <v>0</v>
      </c>
      <c r="E6" s="95">
        <v>0</v>
      </c>
      <c r="F6" s="95">
        <v>0</v>
      </c>
      <c r="G6" s="95">
        <v>0</v>
      </c>
      <c r="H6" s="96"/>
    </row>
    <row r="7" ht="30" customHeight="1" spans="1:8">
      <c r="A7" s="97" t="s">
        <v>559</v>
      </c>
      <c r="B7" s="95">
        <v>0</v>
      </c>
      <c r="C7" s="95">
        <v>0</v>
      </c>
      <c r="D7" s="95">
        <v>0</v>
      </c>
      <c r="E7" s="95">
        <v>0</v>
      </c>
      <c r="F7" s="95">
        <v>0</v>
      </c>
      <c r="G7" s="95">
        <v>0</v>
      </c>
      <c r="H7" s="98"/>
    </row>
    <row r="8" ht="30" customHeight="1" spans="1:8">
      <c r="A8" s="99" t="s">
        <v>560</v>
      </c>
      <c r="B8" s="95">
        <v>0</v>
      </c>
      <c r="C8" s="95">
        <v>0</v>
      </c>
      <c r="D8" s="95">
        <v>0</v>
      </c>
      <c r="E8" s="95">
        <v>0</v>
      </c>
      <c r="F8" s="95">
        <v>0</v>
      </c>
      <c r="G8" s="95">
        <v>0</v>
      </c>
      <c r="H8" s="98"/>
    </row>
    <row r="9" ht="30" customHeight="1" spans="1:8">
      <c r="A9" s="100" t="s">
        <v>561</v>
      </c>
      <c r="B9" s="95">
        <v>0</v>
      </c>
      <c r="C9" s="95">
        <v>0</v>
      </c>
      <c r="D9" s="95">
        <v>0</v>
      </c>
      <c r="E9" s="95">
        <v>0</v>
      </c>
      <c r="F9" s="95">
        <v>0</v>
      </c>
      <c r="G9" s="95">
        <v>0</v>
      </c>
      <c r="H9" s="98"/>
    </row>
    <row r="10" ht="30" customHeight="1" spans="1:8">
      <c r="A10" s="101" t="s">
        <v>562</v>
      </c>
      <c r="B10" s="95">
        <v>0</v>
      </c>
      <c r="C10" s="95">
        <v>0</v>
      </c>
      <c r="D10" s="95">
        <v>0</v>
      </c>
      <c r="E10" s="95">
        <v>0</v>
      </c>
      <c r="F10" s="95">
        <v>0</v>
      </c>
      <c r="G10" s="95">
        <v>0</v>
      </c>
      <c r="H10" s="98"/>
    </row>
    <row r="11" ht="30" customHeight="1" spans="1:8">
      <c r="A11" s="99" t="s">
        <v>563</v>
      </c>
      <c r="B11" s="95">
        <v>0</v>
      </c>
      <c r="C11" s="95">
        <v>0</v>
      </c>
      <c r="D11" s="95">
        <v>0</v>
      </c>
      <c r="E11" s="95">
        <v>0</v>
      </c>
      <c r="F11" s="95">
        <v>0</v>
      </c>
      <c r="G11" s="95">
        <v>0</v>
      </c>
      <c r="H11" s="98"/>
    </row>
    <row r="12" ht="30" customHeight="1" spans="1:8">
      <c r="A12" s="100" t="s">
        <v>561</v>
      </c>
      <c r="B12" s="95">
        <v>0</v>
      </c>
      <c r="C12" s="95">
        <v>0</v>
      </c>
      <c r="D12" s="95">
        <v>0</v>
      </c>
      <c r="E12" s="95">
        <v>0</v>
      </c>
      <c r="F12" s="95">
        <v>0</v>
      </c>
      <c r="G12" s="95">
        <v>0</v>
      </c>
      <c r="H12" s="98"/>
    </row>
    <row r="13" ht="30" customHeight="1" spans="1:8">
      <c r="A13" s="101" t="s">
        <v>564</v>
      </c>
      <c r="B13" s="95">
        <v>0</v>
      </c>
      <c r="C13" s="95">
        <v>0</v>
      </c>
      <c r="D13" s="95">
        <v>0</v>
      </c>
      <c r="E13" s="95">
        <v>0</v>
      </c>
      <c r="F13" s="95">
        <v>0</v>
      </c>
      <c r="G13" s="95">
        <v>0</v>
      </c>
      <c r="H13" s="98"/>
    </row>
    <row r="14" ht="30" customHeight="1" spans="1:8">
      <c r="A14" s="99" t="s">
        <v>565</v>
      </c>
      <c r="B14" s="95">
        <v>0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98"/>
    </row>
    <row r="15" ht="30" customHeight="1" spans="1:8">
      <c r="A15" s="100" t="s">
        <v>561</v>
      </c>
      <c r="B15" s="95">
        <v>0</v>
      </c>
      <c r="C15" s="95">
        <v>0</v>
      </c>
      <c r="D15" s="95">
        <v>0</v>
      </c>
      <c r="E15" s="95">
        <v>0</v>
      </c>
      <c r="F15" s="95">
        <v>0</v>
      </c>
      <c r="G15" s="95">
        <v>0</v>
      </c>
      <c r="H15" s="98"/>
    </row>
  </sheetData>
  <mergeCells count="3">
    <mergeCell ref="A2:H2"/>
    <mergeCell ref="A3:G3"/>
    <mergeCell ref="C5:G5"/>
  </mergeCells>
  <pageMargins left="0.75" right="0.75" top="1" bottom="1" header="0.5" footer="0.5"/>
  <pageSetup paperSize="9" orientation="portrait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J10" sqref="J10"/>
    </sheetView>
  </sheetViews>
  <sheetFormatPr defaultColWidth="9" defaultRowHeight="13.5" outlineLevelCol="5"/>
  <cols>
    <col min="1" max="1" width="26.375" customWidth="1"/>
    <col min="2" max="2" width="19.5" customWidth="1"/>
    <col min="3" max="3" width="18.75" customWidth="1"/>
    <col min="4" max="4" width="19.75" customWidth="1"/>
    <col min="5" max="5" width="19.875" customWidth="1"/>
    <col min="6" max="6" width="23.125" customWidth="1"/>
  </cols>
  <sheetData>
    <row r="1" ht="20.25" spans="1:6">
      <c r="A1" s="13" t="s">
        <v>566</v>
      </c>
      <c r="B1" s="33"/>
      <c r="C1" s="33"/>
      <c r="D1" s="33"/>
      <c r="E1" s="33"/>
      <c r="F1" s="33"/>
    </row>
    <row r="2" ht="25.5" spans="1:6">
      <c r="A2" s="16" t="s">
        <v>567</v>
      </c>
      <c r="B2" s="16"/>
      <c r="C2" s="16"/>
      <c r="D2" s="16"/>
      <c r="E2" s="16"/>
      <c r="F2" s="16"/>
    </row>
    <row r="3" ht="24" customHeight="1" spans="1:6">
      <c r="A3" s="87"/>
      <c r="B3" s="88"/>
      <c r="C3" s="88"/>
      <c r="D3" s="88"/>
      <c r="E3" s="33"/>
      <c r="F3" s="68" t="s">
        <v>18</v>
      </c>
    </row>
    <row r="4" ht="45" customHeight="1" spans="1:6">
      <c r="A4" s="19" t="s">
        <v>568</v>
      </c>
      <c r="B4" s="19" t="s">
        <v>569</v>
      </c>
      <c r="C4" s="19" t="s">
        <v>570</v>
      </c>
      <c r="D4" s="19" t="s">
        <v>21</v>
      </c>
      <c r="E4" s="19" t="s">
        <v>571</v>
      </c>
      <c r="F4" s="19" t="s">
        <v>572</v>
      </c>
    </row>
    <row r="5" ht="48" customHeight="1" spans="1:6">
      <c r="A5" s="30" t="s">
        <v>573</v>
      </c>
      <c r="B5" s="89"/>
      <c r="C5" s="90">
        <f>C6+C7+C8</f>
        <v>184598</v>
      </c>
      <c r="D5" s="90">
        <f>D6+D7+D8</f>
        <v>102463</v>
      </c>
      <c r="E5" s="77">
        <f t="shared" ref="E5:E12" si="0">+D5/C5</f>
        <v>0.555060184834072</v>
      </c>
      <c r="F5" s="78">
        <f t="shared" ref="F5:F12" si="1">+D5-C5</f>
        <v>-82135</v>
      </c>
    </row>
    <row r="6" ht="59" customHeight="1" spans="1:6">
      <c r="A6" s="30" t="s">
        <v>574</v>
      </c>
      <c r="B6" s="89">
        <v>1030148</v>
      </c>
      <c r="C6" s="90">
        <v>179130</v>
      </c>
      <c r="D6" s="90">
        <v>98400</v>
      </c>
      <c r="E6" s="77">
        <f t="shared" si="0"/>
        <v>0.549321721654664</v>
      </c>
      <c r="F6" s="78">
        <f t="shared" si="1"/>
        <v>-80730</v>
      </c>
    </row>
    <row r="7" ht="53" customHeight="1" spans="1:6">
      <c r="A7" s="56" t="s">
        <v>575</v>
      </c>
      <c r="B7" s="89">
        <v>1030156</v>
      </c>
      <c r="C7" s="90">
        <v>1604</v>
      </c>
      <c r="D7" s="90">
        <v>600</v>
      </c>
      <c r="E7" s="77">
        <f t="shared" si="0"/>
        <v>0.374064837905237</v>
      </c>
      <c r="F7" s="78">
        <f t="shared" si="1"/>
        <v>-1004</v>
      </c>
    </row>
    <row r="8" ht="57" customHeight="1" spans="1:6">
      <c r="A8" s="56" t="s">
        <v>576</v>
      </c>
      <c r="B8" s="89">
        <v>1030178</v>
      </c>
      <c r="C8" s="90">
        <v>3864</v>
      </c>
      <c r="D8" s="43">
        <v>3463</v>
      </c>
      <c r="E8" s="77">
        <f t="shared" si="0"/>
        <v>0.896221532091097</v>
      </c>
      <c r="F8" s="78">
        <f t="shared" si="1"/>
        <v>-401</v>
      </c>
    </row>
    <row r="9" ht="60" customHeight="1" spans="1:6">
      <c r="A9" s="30" t="s">
        <v>577</v>
      </c>
      <c r="B9" s="89"/>
      <c r="C9" s="90">
        <v>1382</v>
      </c>
      <c r="D9" s="90">
        <v>858</v>
      </c>
      <c r="E9" s="77">
        <f t="shared" si="0"/>
        <v>0.620839363241679</v>
      </c>
      <c r="F9" s="78">
        <f t="shared" si="1"/>
        <v>-524</v>
      </c>
    </row>
    <row r="10" ht="67" customHeight="1" spans="1:6">
      <c r="A10" s="30" t="s">
        <v>578</v>
      </c>
      <c r="B10" s="89"/>
      <c r="C10" s="90">
        <v>1049</v>
      </c>
      <c r="D10" s="90">
        <v>20</v>
      </c>
      <c r="E10" s="77">
        <f t="shared" si="0"/>
        <v>0.0190657769304099</v>
      </c>
      <c r="F10" s="78">
        <f t="shared" si="1"/>
        <v>-1029</v>
      </c>
    </row>
    <row r="11" ht="57" customHeight="1" spans="1:6">
      <c r="A11" s="30" t="s">
        <v>579</v>
      </c>
      <c r="B11" s="89">
        <v>1101102</v>
      </c>
      <c r="C11" s="90">
        <v>69470</v>
      </c>
      <c r="D11" s="90">
        <v>0</v>
      </c>
      <c r="E11" s="77">
        <f t="shared" si="0"/>
        <v>0</v>
      </c>
      <c r="F11" s="78">
        <f t="shared" si="1"/>
        <v>-69470</v>
      </c>
    </row>
    <row r="12" ht="48" customHeight="1" spans="1:6">
      <c r="A12" s="19" t="s">
        <v>77</v>
      </c>
      <c r="B12" s="19"/>
      <c r="C12" s="91">
        <f>C5+C9+C10+C11</f>
        <v>256499</v>
      </c>
      <c r="D12" s="91">
        <f>D5+D9+D10+D11</f>
        <v>103341</v>
      </c>
      <c r="E12" s="72">
        <f t="shared" si="0"/>
        <v>0.402890459611928</v>
      </c>
      <c r="F12" s="73">
        <f t="shared" si="1"/>
        <v>-153158</v>
      </c>
    </row>
  </sheetData>
  <mergeCells count="1">
    <mergeCell ref="A2:F2"/>
  </mergeCells>
  <pageMargins left="0.7" right="0.7" top="0.75" bottom="0.75" header="0.3" footer="0.3"/>
  <pageSetup paperSize="9" orientation="portrait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1" sqref="A1"/>
    </sheetView>
  </sheetViews>
  <sheetFormatPr defaultColWidth="9" defaultRowHeight="13.5" outlineLevelCol="4"/>
  <cols>
    <col min="1" max="1" width="28.625" customWidth="1"/>
    <col min="2" max="3" width="24.5" customWidth="1"/>
    <col min="4" max="4" width="26.125" customWidth="1"/>
    <col min="5" max="5" width="23.875" customWidth="1"/>
  </cols>
  <sheetData>
    <row r="1" ht="20.25" spans="1:5">
      <c r="A1" s="13" t="s">
        <v>580</v>
      </c>
      <c r="B1" s="33"/>
      <c r="C1" s="33"/>
      <c r="D1" s="33"/>
      <c r="E1" s="33"/>
    </row>
    <row r="2" ht="25.5" spans="1:5">
      <c r="A2" s="16" t="s">
        <v>581</v>
      </c>
      <c r="B2" s="16"/>
      <c r="C2" s="16"/>
      <c r="D2" s="16"/>
      <c r="E2" s="16"/>
    </row>
    <row r="3" spans="1:5">
      <c r="A3" s="34"/>
      <c r="B3" s="35"/>
      <c r="C3" s="35"/>
      <c r="D3" s="84"/>
      <c r="E3" s="84" t="s">
        <v>18</v>
      </c>
    </row>
    <row r="4" ht="30" customHeight="1" spans="1:5">
      <c r="A4" s="19" t="s">
        <v>568</v>
      </c>
      <c r="B4" s="19" t="s">
        <v>570</v>
      </c>
      <c r="C4" s="19" t="s">
        <v>21</v>
      </c>
      <c r="D4" s="19" t="s">
        <v>571</v>
      </c>
      <c r="E4" s="19" t="s">
        <v>572</v>
      </c>
    </row>
    <row r="5" ht="30" customHeight="1" spans="1:5">
      <c r="A5" s="85" t="s">
        <v>582</v>
      </c>
      <c r="B5" s="86">
        <v>181288</v>
      </c>
      <c r="C5" s="86">
        <v>38861</v>
      </c>
      <c r="D5" s="77">
        <f>C5/B5</f>
        <v>0.214360575437977</v>
      </c>
      <c r="E5" s="78">
        <f t="shared" ref="E5:E10" si="0">+C5-B5</f>
        <v>-142427</v>
      </c>
    </row>
    <row r="6" ht="30" customHeight="1" spans="1:5">
      <c r="A6" s="41" t="s">
        <v>583</v>
      </c>
      <c r="B6" s="43">
        <v>8315</v>
      </c>
      <c r="C6" s="43">
        <v>62454</v>
      </c>
      <c r="D6" s="77">
        <f t="shared" ref="D6:D7" si="1">+C6/B6</f>
        <v>7.51100420926037</v>
      </c>
      <c r="E6" s="78">
        <f t="shared" si="0"/>
        <v>54139</v>
      </c>
    </row>
    <row r="7" ht="30" customHeight="1" spans="1:5">
      <c r="A7" s="41" t="s">
        <v>584</v>
      </c>
      <c r="B7" s="43">
        <v>858</v>
      </c>
      <c r="C7" s="43">
        <v>858</v>
      </c>
      <c r="D7" s="77">
        <f t="shared" si="1"/>
        <v>1</v>
      </c>
      <c r="E7" s="78">
        <f t="shared" si="0"/>
        <v>0</v>
      </c>
    </row>
    <row r="8" ht="30" customHeight="1" spans="1:5">
      <c r="A8" s="41" t="s">
        <v>585</v>
      </c>
      <c r="B8" s="43">
        <v>69470</v>
      </c>
      <c r="C8" s="43">
        <v>0</v>
      </c>
      <c r="D8" s="77"/>
      <c r="E8" s="78"/>
    </row>
    <row r="9" ht="30" customHeight="1" spans="1:5">
      <c r="A9" s="41" t="s">
        <v>586</v>
      </c>
      <c r="B9" s="43">
        <v>0</v>
      </c>
      <c r="C9" s="43">
        <v>1168</v>
      </c>
      <c r="D9" s="77"/>
      <c r="E9" s="78">
        <f t="shared" si="0"/>
        <v>1168</v>
      </c>
    </row>
    <row r="10" ht="30" customHeight="1" spans="1:5">
      <c r="A10" s="20" t="s">
        <v>129</v>
      </c>
      <c r="B10" s="40">
        <f>SUM(B5:B9)</f>
        <v>259931</v>
      </c>
      <c r="C10" s="40">
        <f>SUM(C5:C9)</f>
        <v>103341</v>
      </c>
      <c r="D10" s="72">
        <f>+C10/B10</f>
        <v>0.397570893814128</v>
      </c>
      <c r="E10" s="73">
        <f t="shared" si="0"/>
        <v>-156590</v>
      </c>
    </row>
  </sheetData>
  <mergeCells count="1">
    <mergeCell ref="A2:E2"/>
  </mergeCells>
  <pageMargins left="0.75" right="0.75" top="1" bottom="1" header="0.5" footer="0.5"/>
  <pageSetup paperSize="9" orientation="portrait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A1" sqref="A1"/>
    </sheetView>
  </sheetViews>
  <sheetFormatPr defaultColWidth="9" defaultRowHeight="13.5" outlineLevelCol="5"/>
  <cols>
    <col min="1" max="1" width="34.25" customWidth="1"/>
    <col min="2" max="2" width="20.625" style="66" customWidth="1"/>
    <col min="3" max="6" width="20.625" customWidth="1"/>
  </cols>
  <sheetData>
    <row r="1" ht="20.25" spans="1:6">
      <c r="A1" s="13" t="s">
        <v>587</v>
      </c>
      <c r="B1" s="67"/>
      <c r="C1" s="68"/>
      <c r="D1" s="68"/>
      <c r="E1" s="33"/>
      <c r="F1" s="33"/>
    </row>
    <row r="2" ht="25.5" spans="1:6">
      <c r="A2" s="16" t="s">
        <v>588</v>
      </c>
      <c r="B2" s="16"/>
      <c r="C2" s="16"/>
      <c r="D2" s="16"/>
      <c r="E2" s="16"/>
      <c r="F2" s="16"/>
    </row>
    <row r="3" ht="14.25" spans="1:6">
      <c r="A3" s="34"/>
      <c r="B3" s="69"/>
      <c r="C3" s="70"/>
      <c r="D3" s="70"/>
      <c r="E3" s="33"/>
      <c r="F3" s="33" t="s">
        <v>18</v>
      </c>
    </row>
    <row r="4" ht="30" customHeight="1" spans="1:6">
      <c r="A4" s="19" t="s">
        <v>568</v>
      </c>
      <c r="B4" s="19" t="s">
        <v>569</v>
      </c>
      <c r="C4" s="19" t="s">
        <v>570</v>
      </c>
      <c r="D4" s="19" t="s">
        <v>21</v>
      </c>
      <c r="E4" s="19" t="s">
        <v>571</v>
      </c>
      <c r="F4" s="19" t="s">
        <v>572</v>
      </c>
    </row>
    <row r="5" ht="30" customHeight="1" spans="1:6">
      <c r="A5" s="71" t="s">
        <v>589</v>
      </c>
      <c r="B5" s="20"/>
      <c r="C5" s="40">
        <f>SUM(C6:C28)</f>
        <v>181288</v>
      </c>
      <c r="D5" s="40">
        <f>SUM(D6:D28)</f>
        <v>38861</v>
      </c>
      <c r="E5" s="72">
        <f t="shared" ref="E5:E9" si="0">+D5/C5</f>
        <v>0.214360575437977</v>
      </c>
      <c r="F5" s="73">
        <f t="shared" ref="F5:F28" si="1">+D5-C5</f>
        <v>-142427</v>
      </c>
    </row>
    <row r="6" ht="30" customHeight="1" spans="1:6">
      <c r="A6" s="74" t="s">
        <v>590</v>
      </c>
      <c r="B6" s="75" t="s">
        <v>591</v>
      </c>
      <c r="C6" s="76">
        <v>21625</v>
      </c>
      <c r="D6" s="76">
        <v>4485</v>
      </c>
      <c r="E6" s="77">
        <f t="shared" si="0"/>
        <v>0.207398843930636</v>
      </c>
      <c r="F6" s="78">
        <f t="shared" si="1"/>
        <v>-17140</v>
      </c>
    </row>
    <row r="7" ht="30" customHeight="1" spans="1:6">
      <c r="A7" s="74" t="s">
        <v>592</v>
      </c>
      <c r="B7" s="75" t="s">
        <v>593</v>
      </c>
      <c r="C7" s="76">
        <v>5369</v>
      </c>
      <c r="D7" s="76">
        <v>1000</v>
      </c>
      <c r="E7" s="77">
        <f t="shared" si="0"/>
        <v>0.186254423542559</v>
      </c>
      <c r="F7" s="78">
        <f t="shared" si="1"/>
        <v>-4369</v>
      </c>
    </row>
    <row r="8" ht="30" customHeight="1" spans="1:6">
      <c r="A8" s="79" t="s">
        <v>594</v>
      </c>
      <c r="B8" s="80" t="s">
        <v>595</v>
      </c>
      <c r="C8" s="81">
        <v>806</v>
      </c>
      <c r="D8" s="81">
        <v>113</v>
      </c>
      <c r="E8" s="77">
        <f t="shared" si="0"/>
        <v>0.140198511166253</v>
      </c>
      <c r="F8" s="78">
        <f t="shared" si="1"/>
        <v>-693</v>
      </c>
    </row>
    <row r="9" ht="30" customHeight="1" spans="1:6">
      <c r="A9" s="74" t="s">
        <v>596</v>
      </c>
      <c r="B9" s="75" t="s">
        <v>597</v>
      </c>
      <c r="C9" s="76">
        <v>2375</v>
      </c>
      <c r="D9" s="82">
        <v>1000</v>
      </c>
      <c r="E9" s="77">
        <f t="shared" si="0"/>
        <v>0.421052631578947</v>
      </c>
      <c r="F9" s="78">
        <f t="shared" si="1"/>
        <v>-1375</v>
      </c>
    </row>
    <row r="10" ht="30" customHeight="1" spans="1:6">
      <c r="A10" s="79" t="s">
        <v>598</v>
      </c>
      <c r="B10" s="83" t="s">
        <v>599</v>
      </c>
      <c r="C10" s="79">
        <v>484</v>
      </c>
      <c r="D10" s="79">
        <v>50</v>
      </c>
      <c r="E10" s="77">
        <f t="shared" ref="E10:E29" si="2">+D10/C10</f>
        <v>0.103305785123967</v>
      </c>
      <c r="F10" s="78">
        <f t="shared" si="1"/>
        <v>-434</v>
      </c>
    </row>
    <row r="11" ht="30" customHeight="1" spans="1:6">
      <c r="A11" s="79" t="s">
        <v>600</v>
      </c>
      <c r="B11" s="83" t="s">
        <v>601</v>
      </c>
      <c r="C11" s="79">
        <v>506</v>
      </c>
      <c r="D11" s="79">
        <v>50</v>
      </c>
      <c r="E11" s="77">
        <f t="shared" si="2"/>
        <v>0.0988142292490119</v>
      </c>
      <c r="F11" s="78">
        <f t="shared" si="1"/>
        <v>-456</v>
      </c>
    </row>
    <row r="12" ht="30" customHeight="1" spans="1:6">
      <c r="A12" s="79" t="s">
        <v>602</v>
      </c>
      <c r="B12" s="83">
        <v>2120816</v>
      </c>
      <c r="C12" s="79">
        <v>1349</v>
      </c>
      <c r="D12" s="79">
        <v>750</v>
      </c>
      <c r="E12" s="77">
        <f t="shared" si="2"/>
        <v>0.555967383246849</v>
      </c>
      <c r="F12" s="78">
        <f t="shared" si="1"/>
        <v>-599</v>
      </c>
    </row>
    <row r="13" ht="30" customHeight="1" spans="1:6">
      <c r="A13" s="79" t="s">
        <v>603</v>
      </c>
      <c r="B13" s="83" t="s">
        <v>604</v>
      </c>
      <c r="C13" s="79">
        <v>122461</v>
      </c>
      <c r="D13" s="79">
        <v>5588</v>
      </c>
      <c r="E13" s="77">
        <f t="shared" si="2"/>
        <v>0.0456308539045084</v>
      </c>
      <c r="F13" s="78">
        <f t="shared" si="1"/>
        <v>-116873</v>
      </c>
    </row>
    <row r="14" ht="30" customHeight="1" spans="1:6">
      <c r="A14" s="79" t="s">
        <v>590</v>
      </c>
      <c r="B14" s="83" t="s">
        <v>605</v>
      </c>
      <c r="C14" s="79">
        <v>70</v>
      </c>
      <c r="D14" s="79"/>
      <c r="E14" s="77">
        <f t="shared" si="2"/>
        <v>0</v>
      </c>
      <c r="F14" s="78">
        <f t="shared" si="1"/>
        <v>-70</v>
      </c>
    </row>
    <row r="15" ht="30" customHeight="1" spans="1:6">
      <c r="A15" s="79" t="s">
        <v>606</v>
      </c>
      <c r="B15" s="83" t="s">
        <v>607</v>
      </c>
      <c r="C15" s="79">
        <v>15</v>
      </c>
      <c r="D15" s="79"/>
      <c r="E15" s="77">
        <f t="shared" si="2"/>
        <v>0</v>
      </c>
      <c r="F15" s="78">
        <f t="shared" si="1"/>
        <v>-15</v>
      </c>
    </row>
    <row r="16" ht="30" customHeight="1" spans="1:6">
      <c r="A16" s="79" t="s">
        <v>608</v>
      </c>
      <c r="B16" s="83" t="s">
        <v>609</v>
      </c>
      <c r="C16" s="79">
        <v>10</v>
      </c>
      <c r="D16" s="79"/>
      <c r="E16" s="77">
        <f t="shared" si="2"/>
        <v>0</v>
      </c>
      <c r="F16" s="78">
        <f t="shared" si="1"/>
        <v>-10</v>
      </c>
    </row>
    <row r="17" ht="30" customHeight="1" spans="1:6">
      <c r="A17" s="79" t="s">
        <v>610</v>
      </c>
      <c r="B17" s="83" t="s">
        <v>611</v>
      </c>
      <c r="C17" s="79">
        <v>1605</v>
      </c>
      <c r="D17" s="79">
        <v>600</v>
      </c>
      <c r="E17" s="77">
        <f t="shared" si="2"/>
        <v>0.373831775700935</v>
      </c>
      <c r="F17" s="78">
        <f t="shared" si="1"/>
        <v>-1005</v>
      </c>
    </row>
    <row r="18" ht="30" customHeight="1" spans="1:6">
      <c r="A18" s="79" t="s">
        <v>612</v>
      </c>
      <c r="B18" s="83" t="s">
        <v>613</v>
      </c>
      <c r="C18" s="79">
        <v>3863</v>
      </c>
      <c r="D18" s="79">
        <v>3463</v>
      </c>
      <c r="E18" s="77">
        <f t="shared" si="2"/>
        <v>0.896453533523168</v>
      </c>
      <c r="F18" s="78">
        <f t="shared" si="1"/>
        <v>-400</v>
      </c>
    </row>
    <row r="19" ht="30" customHeight="1" spans="1:6">
      <c r="A19" s="79" t="s">
        <v>614</v>
      </c>
      <c r="B19" s="83" t="s">
        <v>615</v>
      </c>
      <c r="C19" s="79">
        <v>88</v>
      </c>
      <c r="D19" s="79"/>
      <c r="E19" s="77">
        <f t="shared" si="2"/>
        <v>0</v>
      </c>
      <c r="F19" s="78">
        <f t="shared" si="1"/>
        <v>-88</v>
      </c>
    </row>
    <row r="20" ht="30" customHeight="1" spans="1:6">
      <c r="A20" s="79" t="s">
        <v>616</v>
      </c>
      <c r="B20" s="83" t="s">
        <v>617</v>
      </c>
      <c r="C20" s="79">
        <v>64</v>
      </c>
      <c r="D20" s="79"/>
      <c r="E20" s="77">
        <f t="shared" si="2"/>
        <v>0</v>
      </c>
      <c r="F20" s="78">
        <f t="shared" si="1"/>
        <v>-64</v>
      </c>
    </row>
    <row r="21" ht="30" customHeight="1" spans="1:6">
      <c r="A21" s="79" t="s">
        <v>616</v>
      </c>
      <c r="B21" s="83" t="s">
        <v>618</v>
      </c>
      <c r="C21" s="79">
        <v>4</v>
      </c>
      <c r="D21" s="79"/>
      <c r="E21" s="77">
        <f t="shared" si="2"/>
        <v>0</v>
      </c>
      <c r="F21" s="78">
        <f t="shared" si="1"/>
        <v>-4</v>
      </c>
    </row>
    <row r="22" ht="30" customHeight="1" spans="1:6">
      <c r="A22" s="79" t="s">
        <v>619</v>
      </c>
      <c r="B22" s="83" t="s">
        <v>620</v>
      </c>
      <c r="C22" s="79">
        <v>139</v>
      </c>
      <c r="D22" s="79">
        <v>20</v>
      </c>
      <c r="E22" s="77">
        <f t="shared" si="2"/>
        <v>0.143884892086331</v>
      </c>
      <c r="F22" s="78">
        <f t="shared" si="1"/>
        <v>-119</v>
      </c>
    </row>
    <row r="23" ht="30" customHeight="1" spans="1:6">
      <c r="A23" s="79" t="s">
        <v>621</v>
      </c>
      <c r="B23" s="83" t="s">
        <v>622</v>
      </c>
      <c r="C23" s="79">
        <v>55</v>
      </c>
      <c r="D23" s="79"/>
      <c r="E23" s="77">
        <f t="shared" si="2"/>
        <v>0</v>
      </c>
      <c r="F23" s="78">
        <f t="shared" si="1"/>
        <v>-55</v>
      </c>
    </row>
    <row r="24" ht="30" customHeight="1" spans="1:6">
      <c r="A24" s="79" t="s">
        <v>623</v>
      </c>
      <c r="B24" s="83" t="s">
        <v>624</v>
      </c>
      <c r="C24" s="79">
        <v>32</v>
      </c>
      <c r="D24" s="79"/>
      <c r="E24" s="77">
        <f t="shared" si="2"/>
        <v>0</v>
      </c>
      <c r="F24" s="78">
        <f t="shared" si="1"/>
        <v>-32</v>
      </c>
    </row>
    <row r="25" ht="30" customHeight="1" spans="1:6">
      <c r="A25" s="79" t="s">
        <v>625</v>
      </c>
      <c r="B25" s="83" t="s">
        <v>626</v>
      </c>
      <c r="C25" s="79">
        <v>150</v>
      </c>
      <c r="D25" s="79"/>
      <c r="E25" s="77">
        <f t="shared" si="2"/>
        <v>0</v>
      </c>
      <c r="F25" s="78">
        <f t="shared" si="1"/>
        <v>-150</v>
      </c>
    </row>
    <row r="26" ht="30" customHeight="1" spans="1:6">
      <c r="A26" s="79" t="s">
        <v>627</v>
      </c>
      <c r="B26" s="83" t="s">
        <v>628</v>
      </c>
      <c r="C26" s="79">
        <v>20005</v>
      </c>
      <c r="D26" s="79">
        <v>21742</v>
      </c>
      <c r="E26" s="77">
        <f t="shared" si="2"/>
        <v>1.08682829292677</v>
      </c>
      <c r="F26" s="78">
        <f t="shared" si="1"/>
        <v>1737</v>
      </c>
    </row>
    <row r="27" ht="30" customHeight="1" spans="1:6">
      <c r="A27" s="79" t="s">
        <v>629</v>
      </c>
      <c r="B27" s="83" t="s">
        <v>630</v>
      </c>
      <c r="C27" s="79">
        <v>80</v>
      </c>
      <c r="D27" s="79"/>
      <c r="E27" s="77">
        <f t="shared" si="2"/>
        <v>0</v>
      </c>
      <c r="F27" s="78">
        <f t="shared" si="1"/>
        <v>-80</v>
      </c>
    </row>
    <row r="28" ht="30" customHeight="1" spans="1:6">
      <c r="A28" s="79" t="s">
        <v>631</v>
      </c>
      <c r="B28" s="83" t="s">
        <v>632</v>
      </c>
      <c r="C28" s="79">
        <v>133</v>
      </c>
      <c r="D28" s="79"/>
      <c r="E28" s="77">
        <f t="shared" si="2"/>
        <v>0</v>
      </c>
      <c r="F28" s="78">
        <f t="shared" si="1"/>
        <v>-133</v>
      </c>
    </row>
  </sheetData>
  <autoFilter xmlns:etc="http://www.wps.cn/officeDocument/2017/etCustomData" ref="A4:F28" etc:filterBottomFollowUsedRange="0">
    <extLst/>
  </autoFilter>
  <mergeCells count="1">
    <mergeCell ref="A2:F2"/>
  </mergeCells>
  <pageMargins left="0.75" right="0.75" top="1" bottom="1" header="0.5" footer="0.5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目录</vt:lpstr>
      <vt:lpstr>表1.一般公共预算收入表</vt:lpstr>
      <vt:lpstr>表2.一般公共预算支出表</vt:lpstr>
      <vt:lpstr>表3.一般公共预算支出明细表</vt:lpstr>
      <vt:lpstr>表4.一般公共预算基本支出经济分类表</vt:lpstr>
      <vt:lpstr>表5一般公共预算转移支付分地区分项目预算表</vt:lpstr>
      <vt:lpstr>表6.政府性基金预算收入表</vt:lpstr>
      <vt:lpstr>表7.政府性基金预算支出表</vt:lpstr>
      <vt:lpstr>表8.政府性基金预算支出明细表</vt:lpstr>
      <vt:lpstr>表9.国有资本经营预算收入表</vt:lpstr>
      <vt:lpstr>表10.国有资本经营预算支出表</vt:lpstr>
      <vt:lpstr>表11.国有资本经营预算支出明细表</vt:lpstr>
      <vt:lpstr>表12.社会保险基金预算收入表</vt:lpstr>
      <vt:lpstr>表13.社会保险基金预算支出表</vt:lpstr>
      <vt:lpstr>表14.地方政府政府债务限额余额情况表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不死小强</cp:lastModifiedBy>
  <cp:revision>1</cp:revision>
  <dcterms:created xsi:type="dcterms:W3CDTF">2024-09-10T01:39:15Z</dcterms:created>
  <dcterms:modified xsi:type="dcterms:W3CDTF">2024-09-10T01:41:17Z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7FF59150603C4AD996B501C15FF93C58_12</vt:lpwstr>
  </property>
</Properties>
</file>